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6540" windowHeight="2460" firstSheet="2" activeTab="2"/>
  </bookViews>
  <sheets>
    <sheet name="AAAAA" sheetId="1" state="veryHidden" r:id="rId1"/>
    <sheet name="Key Info" sheetId="2" r:id="rId2"/>
    <sheet name="Income Statement" sheetId="3" r:id="rId3"/>
    <sheet name="Balance sheet" sheetId="4" r:id="rId4"/>
    <sheet name="Cash flow" sheetId="5" r:id="rId5"/>
    <sheet name="Chg in equity" sheetId="6" r:id="rId6"/>
    <sheet name="Notes" sheetId="7" r:id="rId7"/>
  </sheets>
  <definedNames>
    <definedName name="_xlnm.Print_Area" localSheetId="3">'Balance sheet'!$A$1:$G$55</definedName>
    <definedName name="_xlnm.Print_Area" localSheetId="4">'Cash flow'!$A$1:$G$57</definedName>
    <definedName name="_xlnm.Print_Area" localSheetId="5">'Chg in equity'!$A$1:$K$39</definedName>
    <definedName name="_xlnm.Print_Area" localSheetId="2">'Income Statement'!$A$1:$J$57</definedName>
    <definedName name="_xlnm.Print_Area" localSheetId="1">'Key Info'!$A$1:$J$61</definedName>
    <definedName name="_xlnm.Print_Area" localSheetId="6">'Notes'!$A$1:$J$134</definedName>
  </definedNames>
  <calcPr fullCalcOnLoad="1"/>
</workbook>
</file>

<file path=xl/sharedStrings.xml><?xml version="1.0" encoding="utf-8"?>
<sst xmlns="http://schemas.openxmlformats.org/spreadsheetml/2006/main" count="401" uniqueCount="253">
  <si>
    <t>MERCES HOLDINGS BERHAD</t>
  </si>
  <si>
    <t xml:space="preserve">     (Company No. 6403-X)</t>
  </si>
  <si>
    <t xml:space="preserve">     (Incorporated in Malaysia)</t>
  </si>
  <si>
    <t>Revenue</t>
  </si>
  <si>
    <t>INDIVIDUAL QUARTER</t>
  </si>
  <si>
    <t>CUMULATIVE QUARTER</t>
  </si>
  <si>
    <t xml:space="preserve">YEAR </t>
  </si>
  <si>
    <t>QUARTER</t>
  </si>
  <si>
    <t xml:space="preserve">CURRENT </t>
  </si>
  <si>
    <t xml:space="preserve">PRECEDING </t>
  </si>
  <si>
    <t>YEAR</t>
  </si>
  <si>
    <t>CORRESPONDING</t>
  </si>
  <si>
    <t>TODATE</t>
  </si>
  <si>
    <t>PERIOD</t>
  </si>
  <si>
    <t>RM'000</t>
  </si>
  <si>
    <t>Profit/(Loss) Before Tax</t>
  </si>
  <si>
    <t xml:space="preserve">  Interest</t>
  </si>
  <si>
    <t xml:space="preserve">Profit/(Loss) After Tax and Minority </t>
  </si>
  <si>
    <t>Net Profit/(Loss) for the Period</t>
  </si>
  <si>
    <t>Basic earnings/(loss) per share (Sen)</t>
  </si>
  <si>
    <t xml:space="preserve"> </t>
  </si>
  <si>
    <t>Dividend per share (Sen)</t>
  </si>
  <si>
    <t>-</t>
  </si>
  <si>
    <t>FINANCIAL YEAR END</t>
  </si>
  <si>
    <t>AS AT PRECEDING</t>
  </si>
  <si>
    <t xml:space="preserve">AS AT END OF </t>
  </si>
  <si>
    <t>CURRENT QUARTER</t>
  </si>
  <si>
    <t>Net tangible assets per share (RM)</t>
  </si>
  <si>
    <t>Remarks  :</t>
  </si>
  <si>
    <t>ADDITIONAL INFORMATION</t>
  </si>
  <si>
    <t>Profit/(Loss) from operations</t>
  </si>
  <si>
    <t>Gross interest income</t>
  </si>
  <si>
    <t>Gross interest expenses</t>
  </si>
  <si>
    <t xml:space="preserve">CONDENSED CONSOLIDATED INCOME STATEMENT </t>
  </si>
  <si>
    <t xml:space="preserve">The Board of Directors is pleased to announce the following unaudited consolidated results of the Group  </t>
  </si>
  <si>
    <t>Operating expenses</t>
  </si>
  <si>
    <t>Other operating income</t>
  </si>
  <si>
    <t>Finance costs</t>
  </si>
  <si>
    <t>Depreciation</t>
  </si>
  <si>
    <t>Profit/(Loss) Before tax</t>
  </si>
  <si>
    <t>Taxation</t>
  </si>
  <si>
    <t>Profit/(Loss) after tax</t>
  </si>
  <si>
    <t>Minority Interest</t>
  </si>
  <si>
    <t>Earning per shares (Sen)</t>
  </si>
  <si>
    <t>a)  Basic</t>
  </si>
  <si>
    <t>b) Diluted</t>
  </si>
  <si>
    <t>(The condensed Consolidated Income Statements should be read in conjunction with the Annual Financial</t>
  </si>
  <si>
    <t>Report for the year ended 31 December 2004).</t>
  </si>
  <si>
    <t>N/A</t>
  </si>
  <si>
    <t>Property, Plant and Equipment</t>
  </si>
  <si>
    <t>Land held for Development</t>
  </si>
  <si>
    <t>CURRENT ASSETS</t>
  </si>
  <si>
    <t>Property Development Expenditure</t>
  </si>
  <si>
    <t>Due from Contract Customers</t>
  </si>
  <si>
    <t>Trade Debtors</t>
  </si>
  <si>
    <t>Other Debtors and Prepayment</t>
  </si>
  <si>
    <t>Short Term Deposit</t>
  </si>
  <si>
    <t>Cash and Bank Balance</t>
  </si>
  <si>
    <t>CURRENT LIABILITIES</t>
  </si>
  <si>
    <t>Trade Creditors</t>
  </si>
  <si>
    <t>Other Creditors</t>
  </si>
  <si>
    <t>Overdraft and Short Term Borrowings</t>
  </si>
  <si>
    <t>Provision for Taxation</t>
  </si>
  <si>
    <t>Net Current Assets/(Liabilities)</t>
  </si>
  <si>
    <t>Share Capital</t>
  </si>
  <si>
    <t>Reserves</t>
  </si>
  <si>
    <t>Shareholders' Fund</t>
  </si>
  <si>
    <t>Long Term Liabilities</t>
  </si>
  <si>
    <t>Borrowings</t>
  </si>
  <si>
    <t>Other Long Term Liabilities</t>
  </si>
  <si>
    <t xml:space="preserve">                   -</t>
  </si>
  <si>
    <t xml:space="preserve">                  -</t>
  </si>
  <si>
    <t>(The Condensed Consolidated Balance Sheets should be read in conjunction with the Annual</t>
  </si>
  <si>
    <t>Financial Report for the year ended 31 December 2004).</t>
  </si>
  <si>
    <t>ended</t>
  </si>
  <si>
    <t>Quarter</t>
  </si>
  <si>
    <t>(Increase)/decrease in receivable</t>
  </si>
  <si>
    <t>Decrease/(increase) in property development expenditure</t>
  </si>
  <si>
    <t>Increase/(decrease) in payable</t>
  </si>
  <si>
    <t>Cash flow generated from operations</t>
  </si>
  <si>
    <t xml:space="preserve">Proceeds from disposal of property, plant and </t>
  </si>
  <si>
    <t>NET CHANGE IN CASH AND CASH EQUIVALENTS</t>
  </si>
  <si>
    <t xml:space="preserve">CASH AND CASH EQUIVALENTS AT END </t>
  </si>
  <si>
    <t>Annual Financial Report for the year ended 31 December 2004).</t>
  </si>
  <si>
    <t xml:space="preserve">(The Condensed Consolidated Cash flow Statements should be read in conjunction with the </t>
  </si>
  <si>
    <t>Total</t>
  </si>
  <si>
    <t>Balance as at 1 January 2005</t>
  </si>
  <si>
    <t xml:space="preserve">             -</t>
  </si>
  <si>
    <t>Balance as at 1 January 2004</t>
  </si>
  <si>
    <t xml:space="preserve">            -</t>
  </si>
  <si>
    <t>A1.</t>
  </si>
  <si>
    <t>Accounting Policies and Method of computations</t>
  </si>
  <si>
    <t>The same accounting policies and method of computation are followed in the interim financial statements as compared with the annual audited financial statements for the year ended 31 December 2004.</t>
  </si>
  <si>
    <t>The condensed financial statements are to be read in conjunction with the annual financial report for year ended 31 December 2004.</t>
  </si>
  <si>
    <t>A2.</t>
  </si>
  <si>
    <t>Audit Report Qualification</t>
  </si>
  <si>
    <t>The financial statements for the year ended 31 December 2004 was reported on without any qualification.</t>
  </si>
  <si>
    <t>A3.</t>
  </si>
  <si>
    <t>Seasonal or Cyclical Factors</t>
  </si>
  <si>
    <t>The main business operation of the Group I.e. construction and property development business are not materially affected by seasonal or cyclical factors but is generally dependent on the Malaysia economy.</t>
  </si>
  <si>
    <t>A4.</t>
  </si>
  <si>
    <t>Nature and Amount of Changes in Estimates</t>
  </si>
  <si>
    <t>Nature and Amount of Unusual Items</t>
  </si>
  <si>
    <t>Save as disclosed in the Notes, there are no material items affecting assets, liabilities, equity, net income, or cash flows that are unusual because of their nature, size or incidence.</t>
  </si>
  <si>
    <t>A5.</t>
  </si>
  <si>
    <t>There were no significant changes in the  estimated amounts reported in prior interim periods of the current financial year or prior financial year that have a material effect in the current interim period.</t>
  </si>
  <si>
    <t>A6.</t>
  </si>
  <si>
    <t>Issuance and Repayment of Debt and Equity Securities</t>
  </si>
  <si>
    <t>There were no issuance, cancellation, repurchase, resale and repayment of debts and equity securities for the current financial year todate.</t>
  </si>
  <si>
    <t>A7.</t>
  </si>
  <si>
    <t>Dividends Paid</t>
  </si>
  <si>
    <t>There were no dividends paid separately for ordinary shares and other shares for the current financial year todate.</t>
  </si>
  <si>
    <t>A8.</t>
  </si>
  <si>
    <t>Segmental Reporting</t>
  </si>
  <si>
    <t>Total Assets</t>
  </si>
  <si>
    <t>Employed</t>
  </si>
  <si>
    <t>Profit/(Loss)</t>
  </si>
  <si>
    <t>before taxation</t>
  </si>
  <si>
    <t>Turnover</t>
  </si>
  <si>
    <t>Construction</t>
  </si>
  <si>
    <t>Property Development</t>
  </si>
  <si>
    <t>Geographical segment information is not significant to the Group as the principal activities occur</t>
  </si>
  <si>
    <t>predominantly in Malaysia.</t>
  </si>
  <si>
    <t>A9.</t>
  </si>
  <si>
    <t>Valuation of Property, Plant and Equipment</t>
  </si>
  <si>
    <t>The valuations of property, plant and equipment have been brought forward, without amendment from the previous annual financial statements and there were no valuations of property, plant and equipment for the current financial year todate.</t>
  </si>
  <si>
    <t>A10.</t>
  </si>
  <si>
    <t>Material Events Subsequent to the end of the Period Under Review</t>
  </si>
  <si>
    <t>A11.</t>
  </si>
  <si>
    <t>Change in Composition of Group</t>
  </si>
  <si>
    <t>There were no material events subsequent to the end of the current quarter that have not been reflected in the financial statement for the current quarter as at the date of this report.</t>
  </si>
  <si>
    <t>A12.</t>
  </si>
  <si>
    <t>Change in Contingent Liabilities</t>
  </si>
  <si>
    <t>There were no material changes in contingent liabilities or contingent assets since the last annual financial statements.</t>
  </si>
  <si>
    <t>B1.</t>
  </si>
  <si>
    <t>Review of Performance</t>
  </si>
  <si>
    <t>B2.</t>
  </si>
  <si>
    <t>B3.</t>
  </si>
  <si>
    <t>Current Year Prospect</t>
  </si>
  <si>
    <t>B4.</t>
  </si>
  <si>
    <t>Variance of Actual Profit from Profit Forecast</t>
  </si>
  <si>
    <t>Explanatory note for variance of actual profit from forecast is not applicable, as the Company did not issue any profit forecast during the period.</t>
  </si>
  <si>
    <t>B5.</t>
  </si>
  <si>
    <t>B6.</t>
  </si>
  <si>
    <t>Profit/(Loss) on Sale of Unquoted Investments or Properties</t>
  </si>
  <si>
    <t>B7.</t>
  </si>
  <si>
    <t>Quoted Securities</t>
  </si>
  <si>
    <t>There were no purchase or disposal of quoted securities for the current quarter and financial year todate.</t>
  </si>
  <si>
    <t>B8.</t>
  </si>
  <si>
    <t>Corporate Proposals</t>
  </si>
  <si>
    <t>There were no corporate proposals announced and uncompleted for the current quarter and financial year todate.</t>
  </si>
  <si>
    <t>B9.</t>
  </si>
  <si>
    <t>Group Borrowings and Debt Securities</t>
  </si>
  <si>
    <t>(a)   Short Term Borrowings</t>
  </si>
  <si>
    <t xml:space="preserve">       Bank overdraft</t>
  </si>
  <si>
    <t xml:space="preserve">       Revolving credits</t>
  </si>
  <si>
    <t>Secured</t>
  </si>
  <si>
    <t>Unsecured</t>
  </si>
  <si>
    <t xml:space="preserve">       Term loans/Bridging loans</t>
  </si>
  <si>
    <t xml:space="preserve">                    -</t>
  </si>
  <si>
    <t xml:space="preserve">                     -</t>
  </si>
  <si>
    <t>(b)   Long Term Borrowing</t>
  </si>
  <si>
    <t>There were no borrowings or debt securities denominated in foreign currencies.</t>
  </si>
  <si>
    <t>B10.</t>
  </si>
  <si>
    <t>Off Balance Sheet Financial Instruments</t>
  </si>
  <si>
    <t>There were no financial instruments with off balance sheet risk at the date of this report.</t>
  </si>
  <si>
    <t>B11.</t>
  </si>
  <si>
    <t>Material Litigations</t>
  </si>
  <si>
    <t>B12.</t>
  </si>
  <si>
    <t>Dividend</t>
  </si>
  <si>
    <t>The Board of Directors does not recommend any dividend payment for the financial period under review.</t>
  </si>
  <si>
    <t>B13.</t>
  </si>
  <si>
    <t>Earning Per Share</t>
  </si>
  <si>
    <t>Basic earning per share is calculated by dividing the net profit/(loss) after taxation and minority interest for the quarter by weighted average number of ordinary shares in issue during the quarter.</t>
  </si>
  <si>
    <t>Individual</t>
  </si>
  <si>
    <t>Cumulative</t>
  </si>
  <si>
    <t>Weighted average number of ordinary share in issue(''000)</t>
  </si>
  <si>
    <t>Earnings/(Loss) per share (sen)</t>
  </si>
  <si>
    <t>Net Earnings/(Loss) ('000)</t>
  </si>
  <si>
    <t>Diluted EPS is not applicable for the Period under review.</t>
  </si>
  <si>
    <t>By Order of the Board,</t>
  </si>
  <si>
    <t xml:space="preserve">Chia Kwok Why </t>
  </si>
  <si>
    <t>Company Secretary</t>
  </si>
  <si>
    <t>Petaling Jaya</t>
  </si>
  <si>
    <t>The interim financial statements have been prepared in accordance with MASB Standard 26 Interim Financial Reporting and Chapter  9 of the Listing Requirements of Bursa Malaysia Securities Berhad.</t>
  </si>
  <si>
    <t>The changes in material litigations (including status of any pending material litigation) since the last annual balance sheet as at 31 December 2004 are listed in the Appendix 1 attached hereto.</t>
  </si>
  <si>
    <t>CONDENSED CONSOLIDATED STATEMENT OF CHANGES IN EQUITY</t>
  </si>
  <si>
    <t>Loss for the period</t>
  </si>
  <si>
    <t xml:space="preserve">CONDENSED CONSOLIDATED CASH FLOW STATEMENTS FOR </t>
  </si>
  <si>
    <t xml:space="preserve">(The Condensed Consolidated Statement of Changes in Equity should be read in conjunction with the </t>
  </si>
  <si>
    <t>CASH AND CASH EQUIVALENTS AT BEGINNING</t>
  </si>
  <si>
    <t>OF YEAR</t>
  </si>
  <si>
    <t>Interest expenses</t>
  </si>
  <si>
    <t>Comparison with immediate preceding quarter</t>
  </si>
  <si>
    <t xml:space="preserve">        MERCES HOLDINGS BERHAD</t>
  </si>
  <si>
    <t xml:space="preserve">            (Company No. 6403-X)</t>
  </si>
  <si>
    <t xml:space="preserve">            (Incorporated in Malaysia)</t>
  </si>
  <si>
    <t>31/12/2004</t>
  </si>
  <si>
    <t>31/12/2005</t>
  </si>
  <si>
    <t xml:space="preserve">   SUMMARY OF KEY FINANCIAL INFORMATION FOR</t>
  </si>
  <si>
    <t xml:space="preserve">   THE FINANCIAL PERIOD ENDED 31 DECEMBER 2005</t>
  </si>
  <si>
    <t>0.57</t>
  </si>
  <si>
    <t>FOR THE FINANCIAL PERIOD ENDED 31 DECEMBER 2005</t>
  </si>
  <si>
    <t xml:space="preserve">       -</t>
  </si>
  <si>
    <t xml:space="preserve">   MERCES HOLDINGS BERHAD</t>
  </si>
  <si>
    <t xml:space="preserve"> YEAR</t>
  </si>
  <si>
    <t>FOR THE FOURTH QUARTER ENDED 31 DECEMBER 2005</t>
  </si>
  <si>
    <t>CONDENSED CONSOLIDATED BALANCE SHEET AS AT 31 DECEMBER 2005</t>
  </si>
  <si>
    <t>(unaudited)</t>
  </si>
  <si>
    <t>(audited)</t>
  </si>
  <si>
    <t>As at</t>
  </si>
  <si>
    <t>FOR THE QUARTER ENDED 31 DECEMBER 2005</t>
  </si>
  <si>
    <t>Accumul;ated</t>
  </si>
  <si>
    <t>Losses</t>
  </si>
  <si>
    <t>Balance as at 31 December 2004</t>
  </si>
  <si>
    <t>Balance as at 31 December 2005</t>
  </si>
  <si>
    <t>THE FOURTH  QUARTER ENDED 31 DECEMBER 2005</t>
  </si>
  <si>
    <t>4th Quarter</t>
  </si>
  <si>
    <t>CASH FLOWS FROM OPERATING ACTIVITIES</t>
  </si>
  <si>
    <t>Loss before taxation</t>
  </si>
  <si>
    <t>Adjustment  -</t>
  </si>
  <si>
    <t>Depreciation of property, plant and equipment</t>
  </si>
  <si>
    <t>Gain on disposal of property, plant &amp; equipment</t>
  </si>
  <si>
    <t>Interest income</t>
  </si>
  <si>
    <t>Operating loss before working capital changes</t>
  </si>
  <si>
    <t>Decrease/(increase) in amount due by customer</t>
  </si>
  <si>
    <t>for contract works</t>
  </si>
  <si>
    <t>Taxes paid</t>
  </si>
  <si>
    <t>CASH FLOWS FROM INVESTING ACTIVITIES</t>
  </si>
  <si>
    <t>Acquisition of property, plant and equipment</t>
  </si>
  <si>
    <t>Placement of fixed deposits</t>
  </si>
  <si>
    <t>Net cash (used)/generated from operating activities</t>
  </si>
  <si>
    <t>Net cash generated from investing activities</t>
  </si>
  <si>
    <t>CASH FLOWS FROM FINANCING ACTIVITIES</t>
  </si>
  <si>
    <t>Term loan drawdown</t>
  </si>
  <si>
    <t>Repayment of term loan and interest</t>
  </si>
  <si>
    <t>Repayment of hire purchase and lease payables</t>
  </si>
  <si>
    <t>Net cash used in financing activities</t>
  </si>
  <si>
    <t>Net asset per share</t>
  </si>
  <si>
    <t>Provision for liquidated and ascertained losses</t>
  </si>
  <si>
    <t>Group Borrowings as at 31 December 2005 were as follows -</t>
  </si>
  <si>
    <t xml:space="preserve">       Term loans</t>
  </si>
  <si>
    <t xml:space="preserve">       Bills payable</t>
  </si>
  <si>
    <t xml:space="preserve">       Hire purchase payables</t>
  </si>
  <si>
    <t>There were no material changes in the composition of the Group during the current quarter under review.</t>
  </si>
  <si>
    <t>Investment holdings</t>
  </si>
  <si>
    <t>There were no purchases and disposals of quoted securities during the financial period.</t>
  </si>
  <si>
    <t>There were no provision for taxation in respect of current quarter and financial year todate.</t>
  </si>
  <si>
    <t>PART B : ADDITIONAL INFORMATION REQUIRED BY THE BURSA MALAYSIA LISTING REQUIREMENTS</t>
  </si>
  <si>
    <t>PART A : EXPLANATORY NOTES TO THE INTERIM FINANCIAL STATEMENTS</t>
  </si>
  <si>
    <t>The Group's revenue for the 4th quarter ended 31 Dec 2005 was higher at RM 12.79 Million compared to RM 4.413 Million in the immediate preceding quarter. Loss Before Tax in the 4th Quarter however was higher at  RM 1.593 Million compared to loss of RM 0.308 Million  in the immediate preceding quarter. The higher losses in the current period was attributable to the recognition of development losses on completed projects.</t>
  </si>
  <si>
    <t>The Directors are of the opinion that the market conditions for construction and property development will remain challenging. However, the Board will continue to pursue actively ways toward improvement of  revenue and profitability  in the coming financial year.</t>
  </si>
  <si>
    <t>For the current year under review, the Group recorded a turnover of RM 21,466 Million and loss of RM 4.280 Million  compared to turnover of RM 16.796 Million and loss of RM 5.267 Million of the previous year. This represents an increase of 27.8% in turnover and a lower loss of 18.74% compared on year on year basis. The higher turnover enable the Group to report a lower loss for the financial year.</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</si>
</sst>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Rm  &quot;#,##0_);\(&quot;Rm  &quot;#,##0\)"/>
    <numFmt numFmtId="167" formatCode="&quot;Rm  &quot;#,##0_);[Red]\(&quot;Rm  &quot;#,##0\)"/>
    <numFmt numFmtId="168" formatCode="&quot;Rm  &quot;#,##0.00_);\(&quot;Rm  &quot;#,##0.00\)"/>
    <numFmt numFmtId="169" formatCode="&quot;Rm  &quot;#,##0.00_);[Red]\(&quot;Rm  &quot;#,##0.00\)"/>
    <numFmt numFmtId="170" formatCode="_(&quot;Rm  &quot;* #,##0_);_(&quot;Rm  &quot;* \(#,##0\);_(&quot;Rm  &quot;* &quot;-&quot;_);_(@_)"/>
    <numFmt numFmtId="171" formatCode="_(&quot;Rm  &quot;* #,##0.00_);_(&quot;Rm  &quot;* \(#,##0.00\);_(&quot;Rm  &quot;* &quot;-&quot;??_);_(@_)"/>
    <numFmt numFmtId="172" formatCode="&quot;Yes&quot;;&quot;Yes&quot;;&quot;No&quot;"/>
    <numFmt numFmtId="173" formatCode="&quot;True&quot;;&quot;True&quot;;&quot;False&quot;"/>
    <numFmt numFmtId="174" formatCode="&quot;On&quot;;&quot;On&quot;;&quot;Off&quot;"/>
    <numFmt numFmtId="175" formatCode="m/d"/>
    <numFmt numFmtId="176" formatCode="m/d/yyyy"/>
    <numFmt numFmtId="177" formatCode="0.00_);[Red]\(0.00\)"/>
    <numFmt numFmtId="178" formatCode="&quot;L.&quot;\ #,##0.00;[Red]\-&quot;L.&quot;\ #,##0.00"/>
    <numFmt numFmtId="179" formatCode="#,##0\ &quot;F&quot;;[Red]\-#,##0\ &quot;F&quot;"/>
    <numFmt numFmtId="180" formatCode="#,##0.00\ &quot;F&quot;;[Red]\-#,##0.00\ &quot;F&quot;"/>
    <numFmt numFmtId="181" formatCode="[hhhhh]:mm:ss"/>
    <numFmt numFmtId="182" formatCode="dd/mm/yyyy"/>
    <numFmt numFmtId="183" formatCode="_(* #,##0.000_);_(* \(#,##0.000\);_(* &quot;-&quot;??_);_(@_)"/>
    <numFmt numFmtId="184" formatCode="_(* #,##0.0000_);_(* \(#,##0.0000\);_(* &quot;-&quot;??_);_(@_)"/>
  </numFmts>
  <fonts count="5">
    <font>
      <sz val="10"/>
      <name val="Arial"/>
      <family val="0"/>
    </font>
    <font>
      <b/>
      <sz val="10"/>
      <name val="Arial"/>
      <family val="2"/>
    </font>
    <font>
      <u val="single"/>
      <sz val="10"/>
      <color indexed="36"/>
      <name val="Arial"/>
      <family val="0"/>
    </font>
    <font>
      <u val="single"/>
      <sz val="10"/>
      <color indexed="12"/>
      <name val="Arial"/>
      <family val="0"/>
    </font>
    <font>
      <b/>
      <sz val="9"/>
      <name val="Arial"/>
      <family val="2"/>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0" xfId="0" applyAlignment="1">
      <alignment horizontal="left"/>
    </xf>
    <xf numFmtId="43" fontId="0" fillId="0" borderId="0" xfId="15" applyAlignment="1">
      <alignment/>
    </xf>
    <xf numFmtId="165" fontId="0" fillId="0" borderId="0" xfId="15" applyNumberFormat="1" applyAlignment="1">
      <alignment/>
    </xf>
    <xf numFmtId="0" fontId="0" fillId="0" borderId="0" xfId="0" applyAlignment="1">
      <alignment horizontal="center"/>
    </xf>
    <xf numFmtId="0" fontId="0" fillId="0" borderId="0" xfId="0" applyAlignment="1">
      <alignment horizontal="right"/>
    </xf>
    <xf numFmtId="0" fontId="1" fillId="0" borderId="0" xfId="0" applyFont="1" applyAlignment="1">
      <alignment/>
    </xf>
    <xf numFmtId="0" fontId="1" fillId="0" borderId="0" xfId="0" applyFont="1" applyAlignment="1">
      <alignment horizontal="right"/>
    </xf>
    <xf numFmtId="0" fontId="1" fillId="0" borderId="0" xfId="0" applyFont="1" applyAlignment="1" quotePrefix="1">
      <alignment horizontal="right"/>
    </xf>
    <xf numFmtId="165" fontId="0" fillId="0" borderId="0" xfId="15" applyNumberFormat="1" applyFont="1" applyAlignment="1">
      <alignment/>
    </xf>
    <xf numFmtId="165" fontId="0" fillId="0" borderId="0" xfId="15" applyNumberFormat="1" applyFont="1" applyAlignment="1">
      <alignment horizontal="center"/>
    </xf>
    <xf numFmtId="43" fontId="0" fillId="0" borderId="0" xfId="15" applyFont="1" applyAlignment="1" quotePrefix="1">
      <alignment/>
    </xf>
    <xf numFmtId="0" fontId="0" fillId="0" borderId="0" xfId="0" applyAlignment="1" quotePrefix="1">
      <alignment/>
    </xf>
    <xf numFmtId="165" fontId="0" fillId="0" borderId="0" xfId="0" applyNumberFormat="1" applyAlignment="1">
      <alignment/>
    </xf>
    <xf numFmtId="165" fontId="0" fillId="0" borderId="1" xfId="15" applyNumberFormat="1" applyFont="1" applyBorder="1" applyAlignment="1">
      <alignment horizontal="center"/>
    </xf>
    <xf numFmtId="165" fontId="0" fillId="0" borderId="1" xfId="15" applyNumberFormat="1" applyBorder="1" applyAlignment="1">
      <alignment/>
    </xf>
    <xf numFmtId="0" fontId="0" fillId="0" borderId="1" xfId="0" applyBorder="1" applyAlignment="1">
      <alignment/>
    </xf>
    <xf numFmtId="165" fontId="0" fillId="0" borderId="2" xfId="0" applyNumberFormat="1" applyBorder="1" applyAlignment="1">
      <alignment/>
    </xf>
    <xf numFmtId="165" fontId="0" fillId="0" borderId="3" xfId="15" applyNumberFormat="1" applyBorder="1" applyAlignment="1">
      <alignment/>
    </xf>
    <xf numFmtId="165" fontId="0" fillId="0" borderId="4" xfId="15" applyNumberFormat="1" applyBorder="1" applyAlignment="1">
      <alignment/>
    </xf>
    <xf numFmtId="165" fontId="0" fillId="0" borderId="5" xfId="15" applyNumberFormat="1" applyBorder="1" applyAlignment="1">
      <alignment/>
    </xf>
    <xf numFmtId="165" fontId="0" fillId="0" borderId="1" xfId="0" applyNumberFormat="1" applyBorder="1" applyAlignment="1">
      <alignment/>
    </xf>
    <xf numFmtId="165" fontId="0" fillId="0" borderId="2" xfId="15" applyNumberFormat="1" applyBorder="1" applyAlignment="1">
      <alignment/>
    </xf>
    <xf numFmtId="165" fontId="0" fillId="0" borderId="0" xfId="15" applyNumberFormat="1" applyFont="1" applyAlignment="1" quotePrefix="1">
      <alignment/>
    </xf>
    <xf numFmtId="165" fontId="0" fillId="0" borderId="0" xfId="15" applyNumberFormat="1" applyAlignment="1" quotePrefix="1">
      <alignment/>
    </xf>
    <xf numFmtId="165" fontId="0" fillId="0" borderId="6" xfId="15" applyNumberFormat="1" applyBorder="1" applyAlignment="1">
      <alignment/>
    </xf>
    <xf numFmtId="165" fontId="0" fillId="0" borderId="0" xfId="15" applyNumberFormat="1" applyBorder="1" applyAlignment="1">
      <alignment/>
    </xf>
    <xf numFmtId="165" fontId="0" fillId="0" borderId="0" xfId="15" applyNumberFormat="1" applyFill="1" applyBorder="1" applyAlignment="1">
      <alignment/>
    </xf>
    <xf numFmtId="165" fontId="0" fillId="0" borderId="7" xfId="0" applyNumberFormat="1" applyBorder="1" applyAlignment="1">
      <alignment/>
    </xf>
    <xf numFmtId="165" fontId="0" fillId="0" borderId="1" xfId="15" applyNumberFormat="1" applyFont="1" applyBorder="1" applyAlignment="1" quotePrefix="1">
      <alignment/>
    </xf>
    <xf numFmtId="0" fontId="0" fillId="0" borderId="2" xfId="0" applyBorder="1" applyAlignment="1" quotePrefix="1">
      <alignment/>
    </xf>
    <xf numFmtId="0" fontId="0" fillId="0" borderId="0" xfId="0" applyBorder="1" applyAlignment="1">
      <alignment/>
    </xf>
    <xf numFmtId="0" fontId="0" fillId="0" borderId="0" xfId="0" applyFont="1" applyAlignment="1" quotePrefix="1">
      <alignment horizontal="right"/>
    </xf>
    <xf numFmtId="0" fontId="0" fillId="0" borderId="0" xfId="0" applyFont="1" applyAlignment="1">
      <alignment/>
    </xf>
    <xf numFmtId="183" fontId="0" fillId="0" borderId="0" xfId="15" applyNumberFormat="1" applyAlignment="1">
      <alignment/>
    </xf>
    <xf numFmtId="165" fontId="0" fillId="0" borderId="1" xfId="15" applyNumberFormat="1" applyFont="1" applyBorder="1" applyAlignment="1">
      <alignment/>
    </xf>
    <xf numFmtId="165" fontId="0" fillId="0" borderId="0" xfId="0" applyNumberFormat="1" applyBorder="1" applyAlignment="1">
      <alignment/>
    </xf>
    <xf numFmtId="165" fontId="0" fillId="0" borderId="1" xfId="15" applyNumberFormat="1" applyBorder="1" applyAlignment="1" quotePrefix="1">
      <alignment/>
    </xf>
    <xf numFmtId="165" fontId="0" fillId="0" borderId="2" xfId="15" applyNumberFormat="1" applyBorder="1" applyAlignment="1" quotePrefix="1">
      <alignment/>
    </xf>
    <xf numFmtId="0" fontId="4" fillId="0" borderId="0" xfId="0" applyFont="1" applyAlignment="1">
      <alignment horizontal="right"/>
    </xf>
    <xf numFmtId="165" fontId="0" fillId="0" borderId="0" xfId="15" applyNumberFormat="1" applyFont="1" applyAlignment="1" quotePrefix="1">
      <alignment horizontal="center"/>
    </xf>
    <xf numFmtId="0" fontId="0" fillId="0" borderId="0" xfId="0" applyFont="1" applyAlignment="1">
      <alignment horizontal="right"/>
    </xf>
    <xf numFmtId="0" fontId="0" fillId="0" borderId="0" xfId="0" applyAlignment="1" quotePrefix="1">
      <alignment horizontal="right"/>
    </xf>
    <xf numFmtId="43" fontId="0" fillId="0" borderId="2" xfId="0" applyNumberFormat="1" applyBorder="1" applyAlignment="1">
      <alignment/>
    </xf>
    <xf numFmtId="43" fontId="0" fillId="0" borderId="0" xfId="15" applyNumberFormat="1" applyAlignment="1">
      <alignment/>
    </xf>
    <xf numFmtId="15" fontId="0" fillId="0" borderId="0" xfId="0" applyNumberFormat="1" applyAlignment="1">
      <alignment/>
    </xf>
    <xf numFmtId="165" fontId="0" fillId="0" borderId="1" xfId="15" applyNumberFormat="1" applyFont="1" applyBorder="1" applyAlignment="1">
      <alignment horizontal="left"/>
    </xf>
    <xf numFmtId="0" fontId="1" fillId="0" borderId="0" xfId="0" applyFont="1" applyAlignment="1">
      <alignment horizontal="center"/>
    </xf>
    <xf numFmtId="0" fontId="0" fillId="0" borderId="0" xfId="0" applyAlignment="1">
      <alignment horizontal="center"/>
    </xf>
    <xf numFmtId="165" fontId="0" fillId="0" borderId="1" xfId="15" applyNumberFormat="1" applyBorder="1" applyAlignment="1">
      <alignment/>
    </xf>
    <xf numFmtId="165" fontId="0" fillId="0" borderId="0" xfId="15" applyNumberFormat="1" applyAlignment="1">
      <alignment/>
    </xf>
    <xf numFmtId="0" fontId="0" fillId="0" borderId="0" xfId="0" applyFont="1" applyAlignment="1">
      <alignment horizontal="right"/>
    </xf>
    <xf numFmtId="0" fontId="0" fillId="0" borderId="0" xfId="0" applyAlignment="1">
      <alignment horizontal="right"/>
    </xf>
    <xf numFmtId="165" fontId="0" fillId="0" borderId="8" xfId="15" applyNumberFormat="1" applyBorder="1" applyAlignment="1">
      <alignment/>
    </xf>
    <xf numFmtId="165" fontId="0" fillId="0" borderId="2" xfId="15" applyNumberFormat="1" applyBorder="1" applyAlignment="1">
      <alignment/>
    </xf>
    <xf numFmtId="0" fontId="1" fillId="0" borderId="0" xfId="0" applyFont="1" applyAlignment="1">
      <alignment/>
    </xf>
    <xf numFmtId="0" fontId="0" fillId="0" borderId="0" xfId="0" applyAlignment="1">
      <alignment horizontal="justify" wrapText="1"/>
    </xf>
    <xf numFmtId="0" fontId="0" fillId="0" borderId="0" xfId="0" applyAlignment="1">
      <alignment/>
    </xf>
    <xf numFmtId="0" fontId="1" fillId="0" borderId="0" xfId="0" applyFont="1" applyAlignment="1">
      <alignment horizontal="justify"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zoomScaleSheetLayoutView="4"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61"/>
  <sheetViews>
    <sheetView workbookViewId="0" topLeftCell="A42">
      <selection activeCell="D54" sqref="D54:J54"/>
    </sheetView>
  </sheetViews>
  <sheetFormatPr defaultColWidth="9.140625" defaultRowHeight="12.75"/>
  <cols>
    <col min="1" max="1" width="4.00390625" style="0" customWidth="1"/>
    <col min="2" max="2" width="22.140625" style="0" customWidth="1"/>
    <col min="3" max="3" width="9.28125" style="0" bestFit="1" customWidth="1"/>
    <col min="4" max="4" width="13.8515625" style="0" customWidth="1"/>
    <col min="5" max="5" width="5.00390625" style="0" customWidth="1"/>
    <col min="6" max="6" width="14.57421875" style="0" customWidth="1"/>
    <col min="7" max="7" width="2.7109375" style="0" customWidth="1"/>
    <col min="8" max="8" width="13.28125" style="0" customWidth="1"/>
    <col min="9" max="9" width="3.57421875" style="0" customWidth="1"/>
    <col min="10" max="10" width="14.8515625" style="0" customWidth="1"/>
  </cols>
  <sheetData>
    <row r="1" ht="12.75">
      <c r="D1" s="6" t="s">
        <v>0</v>
      </c>
    </row>
    <row r="2" ht="12.75">
      <c r="D2" t="s">
        <v>1</v>
      </c>
    </row>
    <row r="3" ht="12.75">
      <c r="D3" t="s">
        <v>2</v>
      </c>
    </row>
    <row r="5" ht="12.75">
      <c r="D5" s="6" t="s">
        <v>199</v>
      </c>
    </row>
    <row r="6" ht="12.75">
      <c r="D6" s="6" t="s">
        <v>200</v>
      </c>
    </row>
    <row r="8" spans="4:10" ht="12.75">
      <c r="D8" s="47" t="s">
        <v>4</v>
      </c>
      <c r="E8" s="47"/>
      <c r="F8" s="47"/>
      <c r="H8" s="47" t="s">
        <v>5</v>
      </c>
      <c r="I8" s="47"/>
      <c r="J8" s="47"/>
    </row>
    <row r="9" spans="4:10" ht="12.75">
      <c r="D9" s="4"/>
      <c r="E9" s="4"/>
      <c r="F9" s="4"/>
      <c r="H9" s="4"/>
      <c r="I9" s="4"/>
      <c r="J9" s="4"/>
    </row>
    <row r="10" spans="6:10" ht="12.75">
      <c r="F10" s="7" t="s">
        <v>9</v>
      </c>
      <c r="H10" s="6"/>
      <c r="I10" s="6"/>
      <c r="J10" s="7" t="s">
        <v>9</v>
      </c>
    </row>
    <row r="11" spans="4:10" ht="12.75">
      <c r="D11" s="7" t="s">
        <v>8</v>
      </c>
      <c r="F11" s="7" t="s">
        <v>10</v>
      </c>
      <c r="H11" s="7" t="s">
        <v>8</v>
      </c>
      <c r="I11" s="6"/>
      <c r="J11" s="7" t="s">
        <v>10</v>
      </c>
    </row>
    <row r="12" spans="4:10" ht="12.75">
      <c r="D12" s="7" t="s">
        <v>6</v>
      </c>
      <c r="F12" s="39" t="s">
        <v>11</v>
      </c>
      <c r="H12" s="7" t="s">
        <v>6</v>
      </c>
      <c r="I12" s="6"/>
      <c r="J12" s="39" t="s">
        <v>11</v>
      </c>
    </row>
    <row r="13" spans="4:10" ht="12.75">
      <c r="D13" s="7" t="s">
        <v>7</v>
      </c>
      <c r="F13" s="7" t="s">
        <v>7</v>
      </c>
      <c r="H13" s="7" t="s">
        <v>12</v>
      </c>
      <c r="I13" s="6"/>
      <c r="J13" s="7" t="s">
        <v>13</v>
      </c>
    </row>
    <row r="14" spans="4:10" ht="12.75">
      <c r="D14" s="8" t="s">
        <v>198</v>
      </c>
      <c r="F14" s="8" t="s">
        <v>197</v>
      </c>
      <c r="H14" s="8" t="s">
        <v>198</v>
      </c>
      <c r="J14" s="8" t="s">
        <v>197</v>
      </c>
    </row>
    <row r="15" spans="4:10" ht="12.75">
      <c r="D15" s="7" t="s">
        <v>14</v>
      </c>
      <c r="F15" s="7" t="s">
        <v>14</v>
      </c>
      <c r="H15" s="7" t="s">
        <v>14</v>
      </c>
      <c r="J15" s="7" t="s">
        <v>14</v>
      </c>
    </row>
    <row r="16" spans="4:10" ht="12.75">
      <c r="D16" s="5"/>
      <c r="F16" s="5"/>
      <c r="H16" s="5"/>
      <c r="J16" s="5"/>
    </row>
    <row r="17" spans="1:10" ht="12.75">
      <c r="A17" s="1">
        <v>1</v>
      </c>
      <c r="B17" t="s">
        <v>3</v>
      </c>
      <c r="D17" s="3">
        <v>4413</v>
      </c>
      <c r="F17" s="3">
        <v>7129</v>
      </c>
      <c r="H17" s="3">
        <v>8676</v>
      </c>
      <c r="J17" s="3">
        <v>16796</v>
      </c>
    </row>
    <row r="19" spans="1:10" ht="12.75">
      <c r="A19" s="1">
        <v>2</v>
      </c>
      <c r="B19" t="s">
        <v>15</v>
      </c>
      <c r="D19" s="3">
        <v>-308</v>
      </c>
      <c r="F19" s="3">
        <v>-4023</v>
      </c>
      <c r="H19" s="3">
        <v>-2690</v>
      </c>
      <c r="J19" s="3">
        <v>-5267</v>
      </c>
    </row>
    <row r="21" spans="1:10" ht="12.75">
      <c r="A21" s="1">
        <v>3</v>
      </c>
      <c r="B21" t="s">
        <v>17</v>
      </c>
      <c r="D21" s="3">
        <v>-308</v>
      </c>
      <c r="F21" s="3">
        <v>-4074</v>
      </c>
      <c r="H21" s="3">
        <v>-2689</v>
      </c>
      <c r="J21" s="3">
        <v>-5003</v>
      </c>
    </row>
    <row r="22" ht="12.75">
      <c r="B22" t="s">
        <v>16</v>
      </c>
    </row>
    <row r="24" spans="1:10" ht="12.75">
      <c r="A24" s="1">
        <v>4</v>
      </c>
      <c r="B24" t="s">
        <v>18</v>
      </c>
      <c r="D24" s="3">
        <v>-308</v>
      </c>
      <c r="F24" s="3">
        <v>-4074</v>
      </c>
      <c r="H24" s="3">
        <v>-2689</v>
      </c>
      <c r="J24" s="3">
        <v>-5003</v>
      </c>
    </row>
    <row r="26" spans="1:10" ht="12.75">
      <c r="A26" s="1">
        <v>5</v>
      </c>
      <c r="B26" t="s">
        <v>19</v>
      </c>
      <c r="D26" s="34">
        <v>-0.603</v>
      </c>
      <c r="F26" s="2">
        <v>-7.99</v>
      </c>
      <c r="G26" t="s">
        <v>20</v>
      </c>
      <c r="H26" s="34">
        <v>-5.272</v>
      </c>
      <c r="I26" s="2"/>
      <c r="J26" s="2">
        <v>-10</v>
      </c>
    </row>
    <row r="28" spans="1:10" ht="12.75">
      <c r="A28" s="1">
        <v>6</v>
      </c>
      <c r="B28" t="s">
        <v>21</v>
      </c>
      <c r="D28" s="10" t="s">
        <v>22</v>
      </c>
      <c r="F28" s="10" t="s">
        <v>22</v>
      </c>
      <c r="H28" s="10" t="s">
        <v>22</v>
      </c>
      <c r="J28" s="10" t="s">
        <v>22</v>
      </c>
    </row>
    <row r="29" spans="4:8" ht="12.75">
      <c r="D29" t="s">
        <v>20</v>
      </c>
      <c r="H29" t="s">
        <v>20</v>
      </c>
    </row>
    <row r="31" spans="4:10" ht="12.75">
      <c r="D31" s="48" t="s">
        <v>25</v>
      </c>
      <c r="E31" s="48"/>
      <c r="F31" s="48"/>
      <c r="H31" s="48" t="s">
        <v>24</v>
      </c>
      <c r="I31" s="48"/>
      <c r="J31" s="48"/>
    </row>
    <row r="32" spans="4:10" ht="12.75">
      <c r="D32" s="48" t="s">
        <v>26</v>
      </c>
      <c r="E32" s="48"/>
      <c r="F32" s="48"/>
      <c r="H32" s="48" t="s">
        <v>23</v>
      </c>
      <c r="I32" s="48"/>
      <c r="J32" s="48"/>
    </row>
    <row r="33" spans="1:9" ht="12.75">
      <c r="A33" s="1">
        <v>7</v>
      </c>
      <c r="B33" t="s">
        <v>27</v>
      </c>
      <c r="E33" s="12">
        <f>28345472/51000000</f>
        <v>0.555793568627451</v>
      </c>
      <c r="I33" s="11" t="s">
        <v>201</v>
      </c>
    </row>
    <row r="35" ht="12.75">
      <c r="B35" t="s">
        <v>28</v>
      </c>
    </row>
    <row r="41" ht="12.75">
      <c r="D41" s="6" t="s">
        <v>0</v>
      </c>
    </row>
    <row r="42" ht="12.75">
      <c r="D42" t="s">
        <v>1</v>
      </c>
    </row>
    <row r="43" ht="12.75">
      <c r="D43" t="s">
        <v>2</v>
      </c>
    </row>
    <row r="45" ht="12.75">
      <c r="D45" s="6" t="s">
        <v>29</v>
      </c>
    </row>
    <row r="46" ht="12.75">
      <c r="D46" s="6" t="s">
        <v>202</v>
      </c>
    </row>
    <row r="48" spans="4:10" ht="12.75">
      <c r="D48" s="47" t="s">
        <v>4</v>
      </c>
      <c r="E48" s="47"/>
      <c r="F48" s="47"/>
      <c r="H48" s="47" t="s">
        <v>5</v>
      </c>
      <c r="I48" s="47"/>
      <c r="J48" s="47"/>
    </row>
    <row r="49" spans="4:10" ht="12.75">
      <c r="D49" s="4"/>
      <c r="E49" s="4"/>
      <c r="F49" s="4"/>
      <c r="H49" s="4"/>
      <c r="I49" s="4"/>
      <c r="J49" s="4"/>
    </row>
    <row r="50" spans="6:10" ht="12.75">
      <c r="F50" s="7" t="s">
        <v>9</v>
      </c>
      <c r="H50" s="6"/>
      <c r="I50" s="6"/>
      <c r="J50" s="7" t="s">
        <v>9</v>
      </c>
    </row>
    <row r="51" spans="4:10" ht="12.75">
      <c r="D51" s="7" t="s">
        <v>8</v>
      </c>
      <c r="F51" s="7" t="s">
        <v>10</v>
      </c>
      <c r="H51" s="7" t="s">
        <v>8</v>
      </c>
      <c r="I51" s="6"/>
      <c r="J51" s="7" t="s">
        <v>10</v>
      </c>
    </row>
    <row r="52" spans="4:10" ht="12.75">
      <c r="D52" s="7" t="s">
        <v>6</v>
      </c>
      <c r="F52" s="39" t="s">
        <v>11</v>
      </c>
      <c r="H52" s="7" t="s">
        <v>6</v>
      </c>
      <c r="I52" s="6"/>
      <c r="J52" s="39" t="s">
        <v>11</v>
      </c>
    </row>
    <row r="53" spans="4:10" ht="12.75">
      <c r="D53" s="7" t="s">
        <v>7</v>
      </c>
      <c r="F53" s="7" t="s">
        <v>7</v>
      </c>
      <c r="H53" s="7" t="s">
        <v>12</v>
      </c>
      <c r="I53" s="6"/>
      <c r="J53" s="7" t="s">
        <v>13</v>
      </c>
    </row>
    <row r="54" spans="4:10" ht="12.75">
      <c r="D54" s="8" t="s">
        <v>198</v>
      </c>
      <c r="F54" s="8" t="s">
        <v>197</v>
      </c>
      <c r="H54" s="8" t="s">
        <v>198</v>
      </c>
      <c r="J54" s="8" t="s">
        <v>197</v>
      </c>
    </row>
    <row r="55" spans="4:10" ht="12.75">
      <c r="D55" s="7" t="s">
        <v>14</v>
      </c>
      <c r="F55" s="7" t="s">
        <v>14</v>
      </c>
      <c r="H55" s="7" t="s">
        <v>14</v>
      </c>
      <c r="J55" s="7" t="s">
        <v>14</v>
      </c>
    </row>
    <row r="57" spans="1:10" ht="12.75">
      <c r="A57" s="1">
        <v>1</v>
      </c>
      <c r="B57" t="s">
        <v>30</v>
      </c>
      <c r="D57" s="3">
        <v>-308</v>
      </c>
      <c r="E57" s="2"/>
      <c r="F57" s="3">
        <v>-3507</v>
      </c>
      <c r="G57" s="2"/>
      <c r="H57" s="3">
        <v>-1258</v>
      </c>
      <c r="I57" s="2"/>
      <c r="J57" s="3">
        <v>-3557</v>
      </c>
    </row>
    <row r="59" spans="1:10" ht="12.75">
      <c r="A59" s="1">
        <v>2</v>
      </c>
      <c r="B59" t="s">
        <v>31</v>
      </c>
      <c r="D59" s="10" t="s">
        <v>22</v>
      </c>
      <c r="E59" s="2"/>
      <c r="F59" s="40" t="s">
        <v>203</v>
      </c>
      <c r="G59" s="2"/>
      <c r="H59" s="3">
        <v>11</v>
      </c>
      <c r="I59" s="2"/>
      <c r="J59" s="3">
        <v>56</v>
      </c>
    </row>
    <row r="61" spans="1:10" ht="12.75">
      <c r="A61" s="1">
        <v>3</v>
      </c>
      <c r="B61" t="s">
        <v>32</v>
      </c>
      <c r="D61" s="3">
        <f>-1422+519</f>
        <v>-903</v>
      </c>
      <c r="E61" s="2"/>
      <c r="F61" s="3">
        <v>-513</v>
      </c>
      <c r="G61" s="2"/>
      <c r="H61" s="3">
        <v>-1422</v>
      </c>
      <c r="I61" s="2"/>
      <c r="J61" s="3">
        <v>-1766</v>
      </c>
    </row>
  </sheetData>
  <mergeCells count="8">
    <mergeCell ref="D48:F48"/>
    <mergeCell ref="H48:J48"/>
    <mergeCell ref="D8:F8"/>
    <mergeCell ref="H8:J8"/>
    <mergeCell ref="H31:J31"/>
    <mergeCell ref="H32:J32"/>
    <mergeCell ref="D31:F31"/>
    <mergeCell ref="D32:F32"/>
  </mergeCells>
  <printOptions/>
  <pageMargins left="0.75" right="0.5" top="0.75" bottom="0.75" header="0.5" footer="0.5"/>
  <pageSetup horizontalDpi="360" verticalDpi="360" orientation="portrait" paperSize="9" scale="85" r:id="rId1"/>
</worksheet>
</file>

<file path=xl/worksheets/sheet3.xml><?xml version="1.0" encoding="utf-8"?>
<worksheet xmlns="http://schemas.openxmlformats.org/spreadsheetml/2006/main" xmlns:r="http://schemas.openxmlformats.org/officeDocument/2006/relationships">
  <dimension ref="A1:J49"/>
  <sheetViews>
    <sheetView showGridLines="0" tabSelected="1" workbookViewId="0" topLeftCell="A19">
      <selection activeCell="F46" sqref="F46"/>
    </sheetView>
  </sheetViews>
  <sheetFormatPr defaultColWidth="9.140625" defaultRowHeight="12.75"/>
  <cols>
    <col min="4" max="4" width="12.00390625" style="0" customWidth="1"/>
    <col min="5" max="5" width="4.7109375" style="0" customWidth="1"/>
    <col min="6" max="6" width="12.57421875" style="0" customWidth="1"/>
    <col min="7" max="7" width="4.8515625" style="0" customWidth="1"/>
    <col min="8" max="8" width="12.421875" style="0" customWidth="1"/>
    <col min="9" max="9" width="4.57421875" style="0" customWidth="1"/>
    <col min="10" max="10" width="12.57421875" style="0" customWidth="1"/>
  </cols>
  <sheetData>
    <row r="1" ht="12.75">
      <c r="D1" s="6" t="s">
        <v>204</v>
      </c>
    </row>
    <row r="2" ht="12.75">
      <c r="D2" t="s">
        <v>1</v>
      </c>
    </row>
    <row r="3" ht="12.75">
      <c r="D3" t="s">
        <v>2</v>
      </c>
    </row>
    <row r="5" ht="12.75">
      <c r="A5" t="s">
        <v>34</v>
      </c>
    </row>
    <row r="7" ht="12.75">
      <c r="D7" s="6" t="s">
        <v>33</v>
      </c>
    </row>
    <row r="8" ht="12.75">
      <c r="D8" s="6" t="s">
        <v>206</v>
      </c>
    </row>
    <row r="9" ht="12.75">
      <c r="D9" s="6"/>
    </row>
    <row r="10" spans="4:10" ht="12.75">
      <c r="D10" s="47" t="s">
        <v>4</v>
      </c>
      <c r="E10" s="47"/>
      <c r="F10" s="47"/>
      <c r="H10" s="47" t="s">
        <v>5</v>
      </c>
      <c r="I10" s="47"/>
      <c r="J10" s="47"/>
    </row>
    <row r="11" spans="4:10" ht="12.75">
      <c r="D11" s="4"/>
      <c r="E11" s="4"/>
      <c r="F11" s="4"/>
      <c r="H11" s="4"/>
      <c r="I11" s="4"/>
      <c r="J11" s="4"/>
    </row>
    <row r="12" spans="6:10" ht="12.75">
      <c r="F12" s="7" t="s">
        <v>9</v>
      </c>
      <c r="H12" s="6"/>
      <c r="I12" s="6"/>
      <c r="J12" s="7" t="s">
        <v>9</v>
      </c>
    </row>
    <row r="13" spans="4:10" ht="12.75">
      <c r="D13" s="7" t="s">
        <v>8</v>
      </c>
      <c r="F13" s="7" t="s">
        <v>10</v>
      </c>
      <c r="H13" s="7" t="s">
        <v>8</v>
      </c>
      <c r="I13" s="6"/>
      <c r="J13" s="7" t="s">
        <v>205</v>
      </c>
    </row>
    <row r="14" spans="4:10" ht="12.75">
      <c r="D14" s="7" t="s">
        <v>6</v>
      </c>
      <c r="F14" s="39" t="s">
        <v>11</v>
      </c>
      <c r="H14" s="7" t="s">
        <v>6</v>
      </c>
      <c r="I14" s="6"/>
      <c r="J14" s="39" t="s">
        <v>11</v>
      </c>
    </row>
    <row r="15" spans="4:10" ht="12.75">
      <c r="D15" s="7" t="s">
        <v>7</v>
      </c>
      <c r="F15" s="7" t="s">
        <v>7</v>
      </c>
      <c r="H15" s="7" t="s">
        <v>12</v>
      </c>
      <c r="I15" s="6"/>
      <c r="J15" s="7" t="s">
        <v>13</v>
      </c>
    </row>
    <row r="16" spans="4:10" ht="12.75">
      <c r="D16" s="8" t="s">
        <v>198</v>
      </c>
      <c r="F16" s="8" t="s">
        <v>197</v>
      </c>
      <c r="H16" s="8" t="s">
        <v>198</v>
      </c>
      <c r="J16" s="8" t="s">
        <v>197</v>
      </c>
    </row>
    <row r="17" spans="4:10" ht="12.75">
      <c r="D17" s="7" t="s">
        <v>14</v>
      </c>
      <c r="F17" s="7" t="s">
        <v>14</v>
      </c>
      <c r="H17" s="7" t="s">
        <v>14</v>
      </c>
      <c r="J17" s="7" t="s">
        <v>14</v>
      </c>
    </row>
    <row r="18" spans="4:10" ht="12.75">
      <c r="D18" s="5"/>
      <c r="F18" s="5"/>
      <c r="H18" s="5"/>
      <c r="J18" s="5"/>
    </row>
    <row r="19" spans="1:10" ht="12.75">
      <c r="A19" t="s">
        <v>3</v>
      </c>
      <c r="D19" s="9">
        <f>21466-899-3364-4413</f>
        <v>12790</v>
      </c>
      <c r="F19" s="3">
        <v>7129</v>
      </c>
      <c r="H19" s="3">
        <v>21466</v>
      </c>
      <c r="J19" s="3">
        <v>16796</v>
      </c>
    </row>
    <row r="20" ht="12.75">
      <c r="H20" t="s">
        <v>20</v>
      </c>
    </row>
    <row r="21" spans="1:10" ht="12.75">
      <c r="A21" t="s">
        <v>35</v>
      </c>
      <c r="D21" s="3">
        <v>-13815</v>
      </c>
      <c r="F21" s="3">
        <v>-11208</v>
      </c>
      <c r="H21" s="3">
        <f>-17456-682-109-6132+538</f>
        <v>-23841</v>
      </c>
      <c r="J21" s="3">
        <v>-21014</v>
      </c>
    </row>
    <row r="23" spans="1:10" ht="12.75">
      <c r="A23" s="1" t="s">
        <v>36</v>
      </c>
      <c r="D23" s="15">
        <f>669-99-387</f>
        <v>183</v>
      </c>
      <c r="F23" s="15">
        <v>739</v>
      </c>
      <c r="H23" s="15">
        <v>669</v>
      </c>
      <c r="J23" s="15">
        <v>1279</v>
      </c>
    </row>
    <row r="24" ht="12.75">
      <c r="B24" t="s">
        <v>20</v>
      </c>
    </row>
    <row r="25" spans="1:10" ht="12.75">
      <c r="A25" t="s">
        <v>30</v>
      </c>
      <c r="D25" s="13">
        <f>SUM(D19:D23)</f>
        <v>-842</v>
      </c>
      <c r="F25" s="13">
        <f>SUM(F19:F23)</f>
        <v>-3340</v>
      </c>
      <c r="H25" s="13">
        <f>SUM(H19:H23)</f>
        <v>-1706</v>
      </c>
      <c r="J25" s="13">
        <f>SUM(J19:J23)</f>
        <v>-2939</v>
      </c>
    </row>
    <row r="27" spans="1:10" ht="12.75">
      <c r="A27" t="s">
        <v>37</v>
      </c>
      <c r="D27" s="3">
        <v>-613</v>
      </c>
      <c r="F27" s="3">
        <v>-516</v>
      </c>
      <c r="H27" s="3">
        <v>-2036</v>
      </c>
      <c r="J27" s="3">
        <v>-1766</v>
      </c>
    </row>
    <row r="28" spans="4:10" ht="12.75">
      <c r="D28" s="3"/>
      <c r="F28" s="3"/>
      <c r="H28" s="9" t="s">
        <v>20</v>
      </c>
      <c r="J28" s="3"/>
    </row>
    <row r="29" spans="1:10" ht="12.75">
      <c r="A29" t="s">
        <v>38</v>
      </c>
      <c r="D29" s="15">
        <f>-538+134+134+132</f>
        <v>-138</v>
      </c>
      <c r="F29" s="15">
        <v>-167</v>
      </c>
      <c r="H29" s="15">
        <v>-538</v>
      </c>
      <c r="J29" s="15">
        <v>-562</v>
      </c>
    </row>
    <row r="31" spans="1:10" ht="12.75">
      <c r="A31" t="s">
        <v>39</v>
      </c>
      <c r="D31" s="13">
        <f>SUM(D25:D29)</f>
        <v>-1593</v>
      </c>
      <c r="F31" s="13">
        <f>SUM(F25:F29)</f>
        <v>-4023</v>
      </c>
      <c r="H31" s="13">
        <f>SUM(H25:H29)</f>
        <v>-4280</v>
      </c>
      <c r="J31" s="13">
        <f>SUM(J25:J29)</f>
        <v>-5267</v>
      </c>
    </row>
    <row r="33" spans="1:10" ht="12.75">
      <c r="A33" t="s">
        <v>40</v>
      </c>
      <c r="D33" s="14" t="s">
        <v>22</v>
      </c>
      <c r="F33" s="14">
        <v>-367</v>
      </c>
      <c r="H33" s="14" t="s">
        <v>22</v>
      </c>
      <c r="J33" s="14">
        <v>-367</v>
      </c>
    </row>
    <row r="35" spans="1:10" ht="12.75">
      <c r="A35" t="s">
        <v>41</v>
      </c>
      <c r="D35" s="13">
        <f>SUM(D31:D33)</f>
        <v>-1593</v>
      </c>
      <c r="F35" s="13">
        <f>SUM(F31:F33)</f>
        <v>-4390</v>
      </c>
      <c r="H35" s="13">
        <f>SUM(H31:H33)</f>
        <v>-4280</v>
      </c>
      <c r="J35" s="13">
        <f>SUM(J31:J33)</f>
        <v>-5634</v>
      </c>
    </row>
    <row r="37" spans="1:10" ht="12.75">
      <c r="A37" t="s">
        <v>42</v>
      </c>
      <c r="D37" s="14">
        <v>1</v>
      </c>
      <c r="F37" s="14">
        <v>316</v>
      </c>
      <c r="H37" s="16">
        <v>2</v>
      </c>
      <c r="J37" s="16">
        <v>631</v>
      </c>
    </row>
    <row r="39" spans="1:10" ht="13.5" thickBot="1">
      <c r="A39" t="s">
        <v>18</v>
      </c>
      <c r="D39" s="17">
        <f>SUM(D35:D37)</f>
        <v>-1592</v>
      </c>
      <c r="F39" s="17">
        <f>SUM(F35:F37)</f>
        <v>-4074</v>
      </c>
      <c r="H39" s="17">
        <f>SUM(H35:H37)</f>
        <v>-4278</v>
      </c>
      <c r="J39" s="17">
        <f>SUM(J35:J37)</f>
        <v>-5003</v>
      </c>
    </row>
    <row r="40" ht="13.5" thickTop="1"/>
    <row r="41" ht="12.75">
      <c r="A41" t="s">
        <v>43</v>
      </c>
    </row>
    <row r="42" ht="12.75">
      <c r="H42" t="s">
        <v>20</v>
      </c>
    </row>
    <row r="43" spans="1:10" ht="12.75">
      <c r="A43" t="s">
        <v>44</v>
      </c>
      <c r="D43" s="44">
        <v>-3.12</v>
      </c>
      <c r="F43" s="44">
        <v>-7.9</v>
      </c>
      <c r="H43" s="44">
        <v>-8.38</v>
      </c>
      <c r="J43" s="2">
        <v>-10</v>
      </c>
    </row>
    <row r="45" spans="1:10" ht="12.75">
      <c r="A45" t="s">
        <v>45</v>
      </c>
      <c r="D45" s="5" t="s">
        <v>48</v>
      </c>
      <c r="F45" s="5" t="s">
        <v>48</v>
      </c>
      <c r="H45" s="5" t="s">
        <v>48</v>
      </c>
      <c r="J45" s="5" t="s">
        <v>48</v>
      </c>
    </row>
    <row r="46" spans="4:10" ht="12.75">
      <c r="D46" s="9" t="s">
        <v>20</v>
      </c>
      <c r="F46" t="s">
        <v>20</v>
      </c>
      <c r="H46" t="s">
        <v>20</v>
      </c>
      <c r="J46" t="s">
        <v>20</v>
      </c>
    </row>
    <row r="47" spans="6:8" ht="12.75">
      <c r="F47" t="s">
        <v>20</v>
      </c>
      <c r="H47" s="9" t="s">
        <v>20</v>
      </c>
    </row>
    <row r="48" ht="12.75">
      <c r="A48" t="s">
        <v>46</v>
      </c>
    </row>
    <row r="49" ht="12.75">
      <c r="A49" t="s">
        <v>47</v>
      </c>
    </row>
  </sheetData>
  <mergeCells count="2">
    <mergeCell ref="D10:F10"/>
    <mergeCell ref="H10:J10"/>
  </mergeCells>
  <printOptions/>
  <pageMargins left="1" right="0.5" top="1" bottom="1" header="0.5" footer="0.5"/>
  <pageSetup horizontalDpi="360" verticalDpi="360" orientation="portrait" paperSize="9" scale="90" r:id="rId1"/>
</worksheet>
</file>

<file path=xl/worksheets/sheet4.xml><?xml version="1.0" encoding="utf-8"?>
<worksheet xmlns="http://schemas.openxmlformats.org/spreadsheetml/2006/main" xmlns:r="http://schemas.openxmlformats.org/officeDocument/2006/relationships">
  <dimension ref="A1:G56"/>
  <sheetViews>
    <sheetView showGridLines="0" workbookViewId="0" topLeftCell="A1">
      <selection activeCell="H8" sqref="H8"/>
    </sheetView>
  </sheetViews>
  <sheetFormatPr defaultColWidth="9.140625" defaultRowHeight="12.75"/>
  <cols>
    <col min="3" max="3" width="14.00390625" style="0" customWidth="1"/>
    <col min="5" max="5" width="16.421875" style="0" customWidth="1"/>
    <col min="6" max="6" width="4.00390625" style="0" customWidth="1"/>
    <col min="7" max="7" width="15.7109375" style="0" customWidth="1"/>
  </cols>
  <sheetData>
    <row r="1" ht="12.75">
      <c r="D1" s="6" t="s">
        <v>0</v>
      </c>
    </row>
    <row r="2" ht="12.75">
      <c r="D2" t="s">
        <v>1</v>
      </c>
    </row>
    <row r="3" ht="12.75">
      <c r="D3" t="s">
        <v>2</v>
      </c>
    </row>
    <row r="6" ht="12.75">
      <c r="B6" s="6" t="s">
        <v>207</v>
      </c>
    </row>
    <row r="9" spans="5:7" ht="12.75">
      <c r="E9" s="5" t="s">
        <v>210</v>
      </c>
      <c r="G9" s="5" t="s">
        <v>210</v>
      </c>
    </row>
    <row r="10" spans="5:7" ht="12.75">
      <c r="E10" s="32" t="s">
        <v>198</v>
      </c>
      <c r="F10" s="33"/>
      <c r="G10" s="32" t="s">
        <v>197</v>
      </c>
    </row>
    <row r="11" spans="5:7" ht="12.75">
      <c r="E11" s="41" t="s">
        <v>208</v>
      </c>
      <c r="F11" s="33"/>
      <c r="G11" s="41" t="s">
        <v>209</v>
      </c>
    </row>
    <row r="12" spans="5:7" ht="12.75">
      <c r="E12" s="5" t="s">
        <v>14</v>
      </c>
      <c r="G12" s="5" t="s">
        <v>14</v>
      </c>
    </row>
    <row r="13" spans="5:7" ht="12.75">
      <c r="E13" s="5"/>
      <c r="G13" s="5"/>
    </row>
    <row r="14" spans="1:7" ht="12.75">
      <c r="A14" t="s">
        <v>49</v>
      </c>
      <c r="E14" s="3">
        <v>24664</v>
      </c>
      <c r="F14" s="3"/>
      <c r="G14" s="3">
        <v>25166</v>
      </c>
    </row>
    <row r="16" spans="1:7" ht="12.75">
      <c r="A16" t="s">
        <v>50</v>
      </c>
      <c r="E16" s="3">
        <v>3450</v>
      </c>
      <c r="F16" s="3"/>
      <c r="G16" s="3">
        <v>3450</v>
      </c>
    </row>
    <row r="17" ht="12.75">
      <c r="E17" t="s">
        <v>20</v>
      </c>
    </row>
    <row r="18" ht="12.75">
      <c r="A18" t="s">
        <v>51</v>
      </c>
    </row>
    <row r="19" spans="1:7" ht="12.75">
      <c r="A19" t="s">
        <v>52</v>
      </c>
      <c r="E19" s="18">
        <v>30073</v>
      </c>
      <c r="F19" s="3"/>
      <c r="G19" s="18">
        <v>31058</v>
      </c>
    </row>
    <row r="20" spans="1:7" ht="12.75">
      <c r="A20" t="s">
        <v>53</v>
      </c>
      <c r="E20" s="19">
        <v>0</v>
      </c>
      <c r="F20" s="3"/>
      <c r="G20" s="19">
        <v>9518</v>
      </c>
    </row>
    <row r="21" spans="1:7" ht="12.75">
      <c r="A21" t="s">
        <v>54</v>
      </c>
      <c r="E21" s="19">
        <v>38685</v>
      </c>
      <c r="F21" s="3"/>
      <c r="G21" s="19">
        <v>24292</v>
      </c>
    </row>
    <row r="22" spans="1:7" ht="12.75">
      <c r="A22" t="s">
        <v>55</v>
      </c>
      <c r="E22" s="19">
        <v>7360</v>
      </c>
      <c r="F22" s="3"/>
      <c r="G22" s="19">
        <v>7786</v>
      </c>
    </row>
    <row r="23" spans="1:7" ht="12.75">
      <c r="A23" t="s">
        <v>56</v>
      </c>
      <c r="E23" s="19">
        <v>1314</v>
      </c>
      <c r="F23" s="3"/>
      <c r="G23" s="19">
        <v>1022</v>
      </c>
    </row>
    <row r="24" spans="1:7" ht="12.75">
      <c r="A24" t="s">
        <v>57</v>
      </c>
      <c r="E24" s="19">
        <v>150</v>
      </c>
      <c r="F24" s="3"/>
      <c r="G24" s="19">
        <v>192</v>
      </c>
    </row>
    <row r="25" spans="5:7" ht="12.75">
      <c r="E25" s="18"/>
      <c r="F25" s="3"/>
      <c r="G25" s="18"/>
    </row>
    <row r="26" spans="5:7" ht="12.75">
      <c r="E26" s="20">
        <f>SUM(E19:E25)</f>
        <v>77582</v>
      </c>
      <c r="F26" s="3"/>
      <c r="G26" s="20">
        <f>SUM(G19:G25)</f>
        <v>73868</v>
      </c>
    </row>
    <row r="27" spans="1:7" ht="12.75">
      <c r="A27" t="s">
        <v>58</v>
      </c>
      <c r="E27" s="19"/>
      <c r="F27" s="3"/>
      <c r="G27" s="19"/>
    </row>
    <row r="28" spans="1:7" ht="12.75">
      <c r="A28" t="s">
        <v>59</v>
      </c>
      <c r="E28" s="19">
        <v>13484</v>
      </c>
      <c r="F28" s="3"/>
      <c r="G28" s="19">
        <v>8155</v>
      </c>
    </row>
    <row r="29" spans="1:7" ht="12.75">
      <c r="A29" t="s">
        <v>60</v>
      </c>
      <c r="E29" s="19">
        <v>8258</v>
      </c>
      <c r="F29" s="3"/>
      <c r="G29" s="19">
        <v>6636</v>
      </c>
    </row>
    <row r="30" spans="1:7" ht="12.75">
      <c r="A30" t="s">
        <v>61</v>
      </c>
      <c r="E30" s="19">
        <v>42982</v>
      </c>
      <c r="F30" s="3"/>
      <c r="G30" s="19">
        <v>42360</v>
      </c>
    </row>
    <row r="31" spans="1:7" ht="12.75">
      <c r="A31" t="s">
        <v>62</v>
      </c>
      <c r="E31" s="20">
        <v>14216</v>
      </c>
      <c r="F31" s="3"/>
      <c r="G31" s="20">
        <v>14296</v>
      </c>
    </row>
    <row r="32" spans="5:7" ht="12.75">
      <c r="E32" s="18"/>
      <c r="F32" s="3"/>
      <c r="G32" s="18"/>
    </row>
    <row r="33" spans="5:7" ht="12.75">
      <c r="E33" s="20">
        <f>SUM(E28:E31)</f>
        <v>78940</v>
      </c>
      <c r="F33" s="3"/>
      <c r="G33" s="20">
        <f>SUM(G28:G31)</f>
        <v>71447</v>
      </c>
    </row>
    <row r="35" spans="1:7" ht="12.75">
      <c r="A35" t="s">
        <v>63</v>
      </c>
      <c r="E35" s="21">
        <f>E26-E33</f>
        <v>-1358</v>
      </c>
      <c r="G35" s="21">
        <f>G26-G33</f>
        <v>2421</v>
      </c>
    </row>
    <row r="37" spans="5:7" ht="13.5" thickBot="1">
      <c r="E37" s="17">
        <f>E14+E16+E35</f>
        <v>26756</v>
      </c>
      <c r="G37" s="17">
        <f>G14+G16+G35</f>
        <v>31037</v>
      </c>
    </row>
    <row r="38" ht="13.5" thickTop="1"/>
    <row r="40" spans="1:7" ht="12.75">
      <c r="A40" t="s">
        <v>64</v>
      </c>
      <c r="E40" s="3">
        <v>51000</v>
      </c>
      <c r="F40" s="3"/>
      <c r="G40" s="3">
        <v>51000</v>
      </c>
    </row>
    <row r="41" spans="1:7" ht="12.75">
      <c r="A41" t="s">
        <v>65</v>
      </c>
      <c r="E41" s="15">
        <v>-26359</v>
      </c>
      <c r="F41" s="3"/>
      <c r="G41" s="15">
        <v>-22081</v>
      </c>
    </row>
    <row r="42" spans="1:7" ht="12.75">
      <c r="A42" t="s">
        <v>66</v>
      </c>
      <c r="E42" s="3">
        <f>SUM(E40:E41)</f>
        <v>24641</v>
      </c>
      <c r="F42" s="3"/>
      <c r="G42" s="3">
        <f>SUM(G40:G41)</f>
        <v>28919</v>
      </c>
    </row>
    <row r="43" spans="5:7" ht="12.75">
      <c r="E43" s="3"/>
      <c r="F43" s="3"/>
      <c r="G43" s="3"/>
    </row>
    <row r="44" spans="1:7" ht="12.75">
      <c r="A44" t="s">
        <v>42</v>
      </c>
      <c r="E44" s="3">
        <v>2020</v>
      </c>
      <c r="F44" s="3"/>
      <c r="G44" s="3">
        <v>2022</v>
      </c>
    </row>
    <row r="45" spans="5:7" ht="12.75">
      <c r="E45" s="3"/>
      <c r="F45" s="3"/>
      <c r="G45" s="3"/>
    </row>
    <row r="46" spans="1:7" ht="12.75">
      <c r="A46" t="s">
        <v>67</v>
      </c>
      <c r="E46" s="3"/>
      <c r="F46" s="3"/>
      <c r="G46" s="3"/>
    </row>
    <row r="47" spans="1:7" ht="12.75">
      <c r="A47" t="s">
        <v>68</v>
      </c>
      <c r="E47" s="23" t="s">
        <v>70</v>
      </c>
      <c r="F47" s="3"/>
      <c r="G47" s="23" t="s">
        <v>71</v>
      </c>
    </row>
    <row r="48" spans="1:7" ht="12.75">
      <c r="A48" t="s">
        <v>69</v>
      </c>
      <c r="E48" s="15">
        <v>95</v>
      </c>
      <c r="F48" s="3"/>
      <c r="G48" s="15">
        <v>96</v>
      </c>
    </row>
    <row r="49" spans="5:7" ht="12.75">
      <c r="E49" s="3"/>
      <c r="F49" s="3"/>
      <c r="G49" s="3"/>
    </row>
    <row r="50" spans="5:7" ht="13.5" thickBot="1">
      <c r="E50" s="22">
        <f>SUM(E42:E48)</f>
        <v>26756</v>
      </c>
      <c r="F50" s="3"/>
      <c r="G50" s="22">
        <f>SUM(G42:G48)</f>
        <v>31037</v>
      </c>
    </row>
    <row r="51" ht="13.5" thickTop="1">
      <c r="E51" s="13" t="s">
        <v>20</v>
      </c>
    </row>
    <row r="52" spans="1:7" ht="13.5" thickBot="1">
      <c r="A52" t="s">
        <v>238</v>
      </c>
      <c r="E52" s="43">
        <f>(24647+2020)/51000</f>
        <v>0.5228823529411765</v>
      </c>
      <c r="G52" s="43">
        <f>(28919+2022)/51000</f>
        <v>0.606686274509804</v>
      </c>
    </row>
    <row r="53" ht="13.5" thickTop="1">
      <c r="E53" s="13"/>
    </row>
    <row r="54" ht="12.75">
      <c r="A54" t="s">
        <v>72</v>
      </c>
    </row>
    <row r="55" ht="12.75">
      <c r="A55" t="s">
        <v>73</v>
      </c>
    </row>
    <row r="56" spans="5:7" ht="12.75">
      <c r="E56" t="s">
        <v>20</v>
      </c>
      <c r="G56" t="s">
        <v>20</v>
      </c>
    </row>
  </sheetData>
  <printOptions/>
  <pageMargins left="1" right="0.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G57"/>
  <sheetViews>
    <sheetView showGridLines="0" workbookViewId="0" topLeftCell="A10">
      <selection activeCell="H13" sqref="H13"/>
    </sheetView>
  </sheetViews>
  <sheetFormatPr defaultColWidth="9.140625" defaultRowHeight="12.75"/>
  <cols>
    <col min="4" max="4" width="16.7109375" style="0" customWidth="1"/>
    <col min="5" max="5" width="14.28125" style="0" customWidth="1"/>
    <col min="6" max="6" width="4.7109375" style="0" customWidth="1"/>
    <col min="7" max="7" width="13.57421875" style="0" customWidth="1"/>
  </cols>
  <sheetData>
    <row r="1" ht="12.75">
      <c r="D1" s="6" t="s">
        <v>0</v>
      </c>
    </row>
    <row r="2" ht="12.75">
      <c r="D2" t="s">
        <v>1</v>
      </c>
    </row>
    <row r="3" ht="12.75">
      <c r="D3" t="s">
        <v>2</v>
      </c>
    </row>
    <row r="6" ht="12.75">
      <c r="B6" s="6" t="s">
        <v>188</v>
      </c>
    </row>
    <row r="7" ht="12.75">
      <c r="B7" s="6" t="s">
        <v>216</v>
      </c>
    </row>
    <row r="9" spans="5:7" ht="12.75">
      <c r="E9" s="42" t="s">
        <v>217</v>
      </c>
      <c r="G9" s="42" t="s">
        <v>217</v>
      </c>
    </row>
    <row r="10" spans="5:7" ht="12.75">
      <c r="E10" s="5" t="s">
        <v>74</v>
      </c>
      <c r="G10" s="5" t="s">
        <v>74</v>
      </c>
    </row>
    <row r="11" spans="5:7" ht="12.75">
      <c r="E11" s="32" t="s">
        <v>198</v>
      </c>
      <c r="F11" s="33"/>
      <c r="G11" s="32" t="s">
        <v>197</v>
      </c>
    </row>
    <row r="12" spans="5:7" ht="12.75">
      <c r="E12" s="5" t="s">
        <v>14</v>
      </c>
      <c r="G12" s="5" t="s">
        <v>14</v>
      </c>
    </row>
    <row r="13" spans="5:7" ht="12.75">
      <c r="E13" s="5"/>
      <c r="G13" s="5"/>
    </row>
    <row r="14" spans="1:7" ht="12.75">
      <c r="A14" t="s">
        <v>218</v>
      </c>
      <c r="E14" s="5"/>
      <c r="G14" s="5"/>
    </row>
    <row r="15" spans="1:7" ht="12.75">
      <c r="A15" t="s">
        <v>219</v>
      </c>
      <c r="E15" s="3">
        <v>-4280</v>
      </c>
      <c r="F15" s="3"/>
      <c r="G15" s="3">
        <v>-5267</v>
      </c>
    </row>
    <row r="16" spans="5:7" ht="12.75">
      <c r="E16" s="3"/>
      <c r="F16" s="3"/>
      <c r="G16" s="3"/>
    </row>
    <row r="17" spans="1:7" ht="12.75">
      <c r="A17" t="s">
        <v>220</v>
      </c>
      <c r="E17" s="3"/>
      <c r="F17" s="3"/>
      <c r="G17" s="3"/>
    </row>
    <row r="18" spans="1:7" ht="12.75">
      <c r="A18" t="s">
        <v>221</v>
      </c>
      <c r="E18" s="3">
        <v>538</v>
      </c>
      <c r="F18" s="3"/>
      <c r="G18" s="3">
        <v>562</v>
      </c>
    </row>
    <row r="19" spans="1:7" ht="12.75">
      <c r="A19" t="s">
        <v>239</v>
      </c>
      <c r="E19" s="3">
        <f>580+246</f>
        <v>826</v>
      </c>
      <c r="F19" s="3"/>
      <c r="G19" s="3">
        <v>1035</v>
      </c>
    </row>
    <row r="20" spans="1:7" ht="12.75">
      <c r="A20" t="s">
        <v>222</v>
      </c>
      <c r="E20" s="3">
        <v>-498</v>
      </c>
      <c r="F20" s="3"/>
      <c r="G20" s="24">
        <v>-558</v>
      </c>
    </row>
    <row r="21" spans="1:7" ht="12.75">
      <c r="A21" t="s">
        <v>192</v>
      </c>
      <c r="E21" s="3">
        <v>2073</v>
      </c>
      <c r="F21" s="3"/>
      <c r="G21" s="3">
        <v>1766</v>
      </c>
    </row>
    <row r="22" spans="1:7" ht="12.75">
      <c r="A22" t="s">
        <v>223</v>
      </c>
      <c r="E22" s="3">
        <v>-37</v>
      </c>
      <c r="F22" s="3"/>
      <c r="G22" s="3">
        <v>-56</v>
      </c>
    </row>
    <row r="23" spans="1:7" ht="12.75">
      <c r="A23" t="s">
        <v>20</v>
      </c>
      <c r="E23" s="15"/>
      <c r="F23" s="3"/>
      <c r="G23" s="35" t="s">
        <v>20</v>
      </c>
    </row>
    <row r="24" spans="1:7" ht="12.75">
      <c r="A24" t="s">
        <v>224</v>
      </c>
      <c r="E24" s="3">
        <f>SUM(E15:E23)</f>
        <v>-1378</v>
      </c>
      <c r="F24" s="3"/>
      <c r="G24" s="3">
        <f>SUM(G15:G23)</f>
        <v>-2518</v>
      </c>
    </row>
    <row r="26" spans="1:7" ht="12.75">
      <c r="A26" t="s">
        <v>76</v>
      </c>
      <c r="E26" s="3">
        <v>-13966</v>
      </c>
      <c r="F26" s="3"/>
      <c r="G26" s="3">
        <v>-3306</v>
      </c>
    </row>
    <row r="27" spans="1:7" ht="12.75">
      <c r="A27" t="s">
        <v>77</v>
      </c>
      <c r="E27" s="3">
        <v>2081</v>
      </c>
      <c r="F27" s="3"/>
      <c r="G27" s="3">
        <v>4412</v>
      </c>
    </row>
    <row r="28" spans="1:7" ht="12.75">
      <c r="A28" t="s">
        <v>78</v>
      </c>
      <c r="E28" s="26">
        <v>6136</v>
      </c>
      <c r="F28" s="3"/>
      <c r="G28" s="26">
        <v>-9379</v>
      </c>
    </row>
    <row r="29" spans="1:7" ht="12.75">
      <c r="A29" t="s">
        <v>225</v>
      </c>
      <c r="E29" s="26">
        <v>9518</v>
      </c>
      <c r="F29" s="3"/>
      <c r="G29" s="26">
        <v>11979</v>
      </c>
    </row>
    <row r="30" spans="1:7" ht="12.75">
      <c r="A30" t="s">
        <v>226</v>
      </c>
      <c r="E30" s="15"/>
      <c r="F30" s="3"/>
      <c r="G30" s="15"/>
    </row>
    <row r="31" spans="1:7" ht="12.75">
      <c r="A31" t="s">
        <v>79</v>
      </c>
      <c r="E31" s="3">
        <f>SUM(E24:E29)</f>
        <v>2391</v>
      </c>
      <c r="F31" s="3"/>
      <c r="G31" s="3">
        <f>SUM(G24:G29)</f>
        <v>1188</v>
      </c>
    </row>
    <row r="32" spans="1:7" ht="12.75">
      <c r="A32" t="s">
        <v>227</v>
      </c>
      <c r="E32" s="3">
        <v>-80</v>
      </c>
      <c r="F32" s="3"/>
      <c r="G32" s="3">
        <v>-131</v>
      </c>
    </row>
    <row r="33" spans="1:7" ht="12.75">
      <c r="A33" t="s">
        <v>223</v>
      </c>
      <c r="E33" s="27">
        <v>37</v>
      </c>
      <c r="F33" s="3"/>
      <c r="G33" s="27">
        <v>56</v>
      </c>
    </row>
    <row r="34" spans="1:7" ht="12.75">
      <c r="A34" t="s">
        <v>192</v>
      </c>
      <c r="E34" s="35">
        <v>-1147</v>
      </c>
      <c r="F34" s="3"/>
      <c r="G34" s="35">
        <v>-1424</v>
      </c>
    </row>
    <row r="35" spans="1:7" ht="12.75">
      <c r="A35" t="s">
        <v>231</v>
      </c>
      <c r="E35" s="25">
        <f>SUM(E31:E34)</f>
        <v>1201</v>
      </c>
      <c r="F35" s="3"/>
      <c r="G35" s="25">
        <f>SUM(G31:G34)</f>
        <v>-311</v>
      </c>
    </row>
    <row r="37" spans="1:7" ht="12.75">
      <c r="A37" t="s">
        <v>228</v>
      </c>
      <c r="E37" s="9" t="s">
        <v>20</v>
      </c>
      <c r="F37" s="3"/>
      <c r="G37" s="9" t="s">
        <v>20</v>
      </c>
    </row>
    <row r="38" spans="1:7" ht="12.75">
      <c r="A38" t="s">
        <v>80</v>
      </c>
      <c r="E38" s="3">
        <v>498</v>
      </c>
      <c r="F38" s="3"/>
      <c r="G38" s="3">
        <v>701</v>
      </c>
    </row>
    <row r="39" spans="1:7" ht="12.75">
      <c r="A39" t="s">
        <v>229</v>
      </c>
      <c r="E39" s="3">
        <v>-36</v>
      </c>
      <c r="F39" s="3"/>
      <c r="G39" s="3">
        <v>-130</v>
      </c>
    </row>
    <row r="40" spans="1:7" ht="12.75">
      <c r="A40" t="s">
        <v>230</v>
      </c>
      <c r="E40" s="15">
        <v>-292</v>
      </c>
      <c r="F40" s="3"/>
      <c r="G40" s="15">
        <v>-55</v>
      </c>
    </row>
    <row r="41" spans="1:7" ht="12.75">
      <c r="A41" t="s">
        <v>232</v>
      </c>
      <c r="E41" s="25">
        <f>SUM(E37:E40)</f>
        <v>170</v>
      </c>
      <c r="F41" s="3"/>
      <c r="G41" s="25">
        <f>SUM(G37:G40)</f>
        <v>516</v>
      </c>
    </row>
    <row r="42" spans="5:7" ht="12.75">
      <c r="E42" s="3"/>
      <c r="F42" s="3"/>
      <c r="G42" s="3"/>
    </row>
    <row r="43" ht="12.75">
      <c r="A43" t="s">
        <v>233</v>
      </c>
    </row>
    <row r="44" spans="1:7" ht="12.75">
      <c r="A44" t="s">
        <v>234</v>
      </c>
      <c r="E44" s="3">
        <v>191</v>
      </c>
      <c r="G44" s="3">
        <v>2904</v>
      </c>
    </row>
    <row r="45" spans="1:7" ht="12.75">
      <c r="A45" t="s">
        <v>235</v>
      </c>
      <c r="E45" s="3">
        <v>-2463</v>
      </c>
      <c r="G45" s="3">
        <v>-4242</v>
      </c>
    </row>
    <row r="46" spans="1:7" ht="12.75">
      <c r="A46" t="s">
        <v>236</v>
      </c>
      <c r="E46" s="37">
        <v>-3</v>
      </c>
      <c r="G46" s="15">
        <v>-19</v>
      </c>
    </row>
    <row r="47" spans="1:7" ht="12.75">
      <c r="A47" t="s">
        <v>237</v>
      </c>
      <c r="E47" s="25">
        <f>SUM(E42:E46)</f>
        <v>-2275</v>
      </c>
      <c r="G47" s="25">
        <f>SUM(G42:G46)</f>
        <v>-1357</v>
      </c>
    </row>
    <row r="49" spans="1:7" ht="12.75">
      <c r="A49" t="s">
        <v>81</v>
      </c>
      <c r="E49" s="13">
        <f>E35+E41+E47</f>
        <v>-904</v>
      </c>
      <c r="G49" s="13">
        <f>G35+G41+G47</f>
        <v>-1152</v>
      </c>
    </row>
    <row r="51" spans="1:7" ht="12.75">
      <c r="A51" t="s">
        <v>190</v>
      </c>
      <c r="E51" s="3">
        <v>-18091</v>
      </c>
      <c r="F51" s="3"/>
      <c r="G51" s="3">
        <v>-16939</v>
      </c>
    </row>
    <row r="52" ht="12.75">
      <c r="A52" t="s">
        <v>191</v>
      </c>
    </row>
    <row r="53" spans="1:7" ht="12.75">
      <c r="A53" t="s">
        <v>82</v>
      </c>
      <c r="E53" s="16"/>
      <c r="G53" s="16"/>
    </row>
    <row r="54" spans="1:7" ht="13.5" thickBot="1">
      <c r="A54" t="s">
        <v>191</v>
      </c>
      <c r="E54" s="28">
        <f>SUM(E49:E51)</f>
        <v>-18995</v>
      </c>
      <c r="G54" s="28">
        <f>SUM(G49:G51)</f>
        <v>-18091</v>
      </c>
    </row>
    <row r="55" spans="5:7" ht="13.5" thickTop="1">
      <c r="E55" s="36"/>
      <c r="G55" s="36"/>
    </row>
    <row r="56" ht="12.75">
      <c r="A56" t="s">
        <v>84</v>
      </c>
    </row>
    <row r="57" ht="12.75">
      <c r="A57" t="s">
        <v>83</v>
      </c>
    </row>
  </sheetData>
  <printOptions/>
  <pageMargins left="1" right="0.5" top="1" bottom="0.75"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K33"/>
  <sheetViews>
    <sheetView showGridLines="0" workbookViewId="0" topLeftCell="A1">
      <selection activeCell="L17" sqref="L17"/>
    </sheetView>
  </sheetViews>
  <sheetFormatPr defaultColWidth="9.140625" defaultRowHeight="12.75"/>
  <cols>
    <col min="5" max="5" width="6.421875" style="0" customWidth="1"/>
    <col min="6" max="6" width="12.57421875" style="0" customWidth="1"/>
    <col min="7" max="7" width="2.28125" style="0" customWidth="1"/>
    <col min="8" max="8" width="4.57421875" style="0" customWidth="1"/>
    <col min="9" max="9" width="9.421875" style="0" customWidth="1"/>
    <col min="10" max="10" width="3.28125" style="0" customWidth="1"/>
    <col min="11" max="11" width="11.7109375" style="0" customWidth="1"/>
  </cols>
  <sheetData>
    <row r="1" ht="12.75">
      <c r="D1" s="6" t="s">
        <v>0</v>
      </c>
    </row>
    <row r="2" ht="12.75">
      <c r="D2" t="s">
        <v>1</v>
      </c>
    </row>
    <row r="3" ht="12.75">
      <c r="D3" t="s">
        <v>2</v>
      </c>
    </row>
    <row r="6" ht="12.75">
      <c r="B6" s="6" t="s">
        <v>186</v>
      </c>
    </row>
    <row r="7" ht="12.75">
      <c r="B7" s="6" t="s">
        <v>211</v>
      </c>
    </row>
    <row r="9" spans="8:9" ht="12.75">
      <c r="H9" s="51" t="s">
        <v>212</v>
      </c>
      <c r="I9" s="51"/>
    </row>
    <row r="10" spans="6:11" ht="12.75">
      <c r="F10" s="5" t="s">
        <v>64</v>
      </c>
      <c r="H10" s="51" t="s">
        <v>213</v>
      </c>
      <c r="I10" s="51"/>
      <c r="K10" s="5" t="s">
        <v>85</v>
      </c>
    </row>
    <row r="11" spans="6:11" ht="12.75">
      <c r="F11" s="5" t="s">
        <v>14</v>
      </c>
      <c r="H11" s="52" t="s">
        <v>14</v>
      </c>
      <c r="I11" s="52"/>
      <c r="K11" s="5" t="s">
        <v>14</v>
      </c>
    </row>
    <row r="12" spans="1:11" ht="12.75">
      <c r="A12" s="31" t="s">
        <v>20</v>
      </c>
      <c r="B12" s="31"/>
      <c r="C12" s="31"/>
      <c r="D12" s="31"/>
      <c r="F12" s="3"/>
      <c r="G12" s="3"/>
      <c r="H12" s="50"/>
      <c r="I12" s="50"/>
      <c r="J12" s="3"/>
      <c r="K12" s="3"/>
    </row>
    <row r="13" spans="6:11" ht="12.75">
      <c r="F13" s="3"/>
      <c r="G13" s="3"/>
      <c r="H13" s="50"/>
      <c r="I13" s="50"/>
      <c r="J13" s="3"/>
      <c r="K13" s="3"/>
    </row>
    <row r="14" spans="1:11" ht="12.75">
      <c r="A14" t="s">
        <v>88</v>
      </c>
      <c r="F14" s="3">
        <v>51000</v>
      </c>
      <c r="G14" s="3"/>
      <c r="H14" s="50">
        <v>-17078</v>
      </c>
      <c r="I14" s="50"/>
      <c r="J14" s="3"/>
      <c r="K14" s="3">
        <f>SUM(F14:I14)</f>
        <v>33922</v>
      </c>
    </row>
    <row r="15" spans="6:11" ht="12.75">
      <c r="F15" s="3"/>
      <c r="G15" s="3"/>
      <c r="H15" s="50"/>
      <c r="I15" s="50"/>
      <c r="J15" s="3"/>
      <c r="K15" s="3"/>
    </row>
    <row r="16" spans="1:11" ht="12.75">
      <c r="A16" t="s">
        <v>187</v>
      </c>
      <c r="F16" s="23" t="s">
        <v>87</v>
      </c>
      <c r="G16" s="3"/>
      <c r="H16" s="50">
        <v>-5003</v>
      </c>
      <c r="I16" s="50"/>
      <c r="J16" s="3"/>
      <c r="K16" s="3">
        <f>SUM(F16:I16)</f>
        <v>-5003</v>
      </c>
    </row>
    <row r="17" spans="6:11" ht="12.75">
      <c r="F17" s="15"/>
      <c r="G17" s="3"/>
      <c r="H17" s="49"/>
      <c r="I17" s="49"/>
      <c r="J17" s="3"/>
      <c r="K17" s="15"/>
    </row>
    <row r="18" spans="6:11" ht="12.75">
      <c r="F18" s="3"/>
      <c r="G18" s="3"/>
      <c r="H18" s="53"/>
      <c r="I18" s="53"/>
      <c r="J18" s="3"/>
      <c r="K18" s="3"/>
    </row>
    <row r="19" spans="1:11" ht="13.5" thickBot="1">
      <c r="A19" t="s">
        <v>214</v>
      </c>
      <c r="F19" s="22">
        <f>SUM(F14:F17)</f>
        <v>51000</v>
      </c>
      <c r="G19" s="3"/>
      <c r="H19" s="54">
        <f>SUM(H14:I17)</f>
        <v>-22081</v>
      </c>
      <c r="I19" s="54"/>
      <c r="J19" s="3"/>
      <c r="K19" s="22">
        <f>SUM(K14:K17)</f>
        <v>28919</v>
      </c>
    </row>
    <row r="20" ht="13.5" thickTop="1"/>
    <row r="22" spans="1:11" ht="12.75">
      <c r="A22" s="31" t="s">
        <v>20</v>
      </c>
      <c r="B22" s="31"/>
      <c r="C22" s="31"/>
      <c r="D22" s="31"/>
      <c r="E22" s="31"/>
      <c r="F22" s="26"/>
      <c r="G22" s="3"/>
      <c r="H22" s="50"/>
      <c r="I22" s="50"/>
      <c r="J22" s="3"/>
      <c r="K22" s="3"/>
    </row>
    <row r="23" spans="6:11" ht="12.75">
      <c r="F23" s="3"/>
      <c r="G23" s="3"/>
      <c r="H23" s="50"/>
      <c r="I23" s="50"/>
      <c r="J23" s="3"/>
      <c r="K23" s="3"/>
    </row>
    <row r="24" spans="1:11" ht="12.75">
      <c r="A24" t="s">
        <v>86</v>
      </c>
      <c r="F24" s="3">
        <v>51000</v>
      </c>
      <c r="G24" s="3"/>
      <c r="H24" s="50">
        <v>-22081</v>
      </c>
      <c r="I24" s="50"/>
      <c r="J24" s="3"/>
      <c r="K24" s="3">
        <f>SUM(F24:I24)</f>
        <v>28919</v>
      </c>
    </row>
    <row r="25" spans="6:11" ht="12.75">
      <c r="F25" s="3"/>
      <c r="G25" s="3"/>
      <c r="H25" s="50"/>
      <c r="I25" s="50"/>
      <c r="J25" s="3"/>
      <c r="K25" s="3"/>
    </row>
    <row r="26" spans="1:11" ht="12.75">
      <c r="A26" t="s">
        <v>187</v>
      </c>
      <c r="F26" s="9" t="s">
        <v>89</v>
      </c>
      <c r="G26" s="3"/>
      <c r="H26" s="50">
        <v>-4278</v>
      </c>
      <c r="I26" s="50"/>
      <c r="J26" s="3"/>
      <c r="K26" s="3">
        <f>SUM(F26:I26)</f>
        <v>-4278</v>
      </c>
    </row>
    <row r="27" spans="6:11" ht="12.75">
      <c r="F27" s="15"/>
      <c r="G27" s="3"/>
      <c r="H27" s="49"/>
      <c r="I27" s="49"/>
      <c r="J27" s="3"/>
      <c r="K27" s="15"/>
    </row>
    <row r="28" spans="6:11" ht="12.75">
      <c r="F28" s="3"/>
      <c r="G28" s="3"/>
      <c r="H28" s="53"/>
      <c r="I28" s="53"/>
      <c r="J28" s="3"/>
      <c r="K28" s="3"/>
    </row>
    <row r="29" spans="1:11" ht="13.5" thickBot="1">
      <c r="A29" t="s">
        <v>215</v>
      </c>
      <c r="F29" s="22">
        <f>SUM(F24:F27)</f>
        <v>51000</v>
      </c>
      <c r="G29" s="3"/>
      <c r="H29" s="54">
        <f>SUM(H24:I27)</f>
        <v>-26359</v>
      </c>
      <c r="I29" s="54"/>
      <c r="J29" s="3"/>
      <c r="K29" s="22">
        <f>SUM(K24:K27)</f>
        <v>24641</v>
      </c>
    </row>
    <row r="30" ht="13.5" thickTop="1"/>
    <row r="32" ht="12.75">
      <c r="A32" t="s">
        <v>189</v>
      </c>
    </row>
    <row r="33" ht="12.75">
      <c r="A33" t="s">
        <v>83</v>
      </c>
    </row>
  </sheetData>
  <mergeCells count="19">
    <mergeCell ref="H28:I28"/>
    <mergeCell ref="H29:I29"/>
    <mergeCell ref="H24:I24"/>
    <mergeCell ref="H25:I25"/>
    <mergeCell ref="H26:I26"/>
    <mergeCell ref="H27:I27"/>
    <mergeCell ref="H18:I18"/>
    <mergeCell ref="H19:I19"/>
    <mergeCell ref="H22:I22"/>
    <mergeCell ref="H23:I23"/>
    <mergeCell ref="H9:I9"/>
    <mergeCell ref="H10:I10"/>
    <mergeCell ref="H11:I11"/>
    <mergeCell ref="H12:I12"/>
    <mergeCell ref="H17:I17"/>
    <mergeCell ref="H13:I13"/>
    <mergeCell ref="H14:I14"/>
    <mergeCell ref="H15:I15"/>
    <mergeCell ref="H16:I16"/>
  </mergeCells>
  <printOptions/>
  <pageMargins left="1" right="0.5" top="1" bottom="1" header="0.5" footer="0.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J134"/>
  <sheetViews>
    <sheetView showGridLines="0" workbookViewId="0" topLeftCell="A58">
      <selection activeCell="E63" sqref="E63"/>
    </sheetView>
  </sheetViews>
  <sheetFormatPr defaultColWidth="9.140625" defaultRowHeight="12.75"/>
  <cols>
    <col min="1" max="1" width="5.00390625" style="0" customWidth="1"/>
    <col min="2" max="2" width="9.28125" style="0" bestFit="1" customWidth="1"/>
    <col min="4" max="4" width="12.421875" style="0" bestFit="1" customWidth="1"/>
    <col min="5" max="5" width="12.57421875" style="0" customWidth="1"/>
    <col min="6" max="6" width="4.421875" style="0" customWidth="1"/>
    <col min="7" max="7" width="15.57421875" style="0" customWidth="1"/>
    <col min="8" max="8" width="4.00390625" style="0" customWidth="1"/>
    <col min="9" max="9" width="11.8515625" style="0" customWidth="1"/>
    <col min="10" max="10" width="7.57421875" style="0" customWidth="1"/>
  </cols>
  <sheetData>
    <row r="1" ht="12.75">
      <c r="D1" s="6" t="s">
        <v>194</v>
      </c>
    </row>
    <row r="2" ht="12.75">
      <c r="D2" t="s">
        <v>195</v>
      </c>
    </row>
    <row r="3" ht="12.75">
      <c r="D3" t="s">
        <v>196</v>
      </c>
    </row>
    <row r="6" ht="12.75">
      <c r="A6" s="6" t="s">
        <v>249</v>
      </c>
    </row>
    <row r="7" ht="12.75">
      <c r="B7" s="6" t="s">
        <v>20</v>
      </c>
    </row>
    <row r="8" spans="1:10" ht="12.75">
      <c r="A8" t="s">
        <v>90</v>
      </c>
      <c r="B8" s="55" t="s">
        <v>91</v>
      </c>
      <c r="C8" s="55"/>
      <c r="D8" s="55"/>
      <c r="E8" s="55"/>
      <c r="F8" s="55"/>
      <c r="G8" s="55"/>
      <c r="H8" s="55"/>
      <c r="I8" s="55"/>
      <c r="J8" s="55"/>
    </row>
    <row r="9" spans="2:10" ht="39.75" customHeight="1">
      <c r="B9" s="56" t="s">
        <v>184</v>
      </c>
      <c r="C9" s="56"/>
      <c r="D9" s="56"/>
      <c r="E9" s="56"/>
      <c r="F9" s="56"/>
      <c r="G9" s="56"/>
      <c r="H9" s="56"/>
      <c r="I9" s="56"/>
      <c r="J9" s="56"/>
    </row>
    <row r="10" spans="2:10" ht="12.75">
      <c r="B10" s="57"/>
      <c r="C10" s="57"/>
      <c r="D10" s="57"/>
      <c r="E10" s="57"/>
      <c r="F10" s="57"/>
      <c r="G10" s="57"/>
      <c r="H10" s="57"/>
      <c r="I10" s="57"/>
      <c r="J10" s="57"/>
    </row>
    <row r="11" spans="2:10" ht="37.5" customHeight="1">
      <c r="B11" s="56" t="s">
        <v>92</v>
      </c>
      <c r="C11" s="56"/>
      <c r="D11" s="56"/>
      <c r="E11" s="56"/>
      <c r="F11" s="56"/>
      <c r="G11" s="56"/>
      <c r="H11" s="56"/>
      <c r="I11" s="56"/>
      <c r="J11" s="56"/>
    </row>
    <row r="12" spans="2:10" ht="12.75">
      <c r="B12" s="57"/>
      <c r="C12" s="57"/>
      <c r="D12" s="57"/>
      <c r="E12" s="57"/>
      <c r="F12" s="57"/>
      <c r="G12" s="57"/>
      <c r="H12" s="57"/>
      <c r="I12" s="57"/>
      <c r="J12" s="57"/>
    </row>
    <row r="13" spans="2:10" ht="25.5" customHeight="1">
      <c r="B13" s="56" t="s">
        <v>93</v>
      </c>
      <c r="C13" s="56"/>
      <c r="D13" s="56"/>
      <c r="E13" s="56"/>
      <c r="F13" s="56"/>
      <c r="G13" s="56"/>
      <c r="H13" s="56"/>
      <c r="I13" s="56"/>
      <c r="J13" s="56"/>
    </row>
    <row r="14" spans="2:10" ht="12.75">
      <c r="B14" s="57"/>
      <c r="C14" s="57"/>
      <c r="D14" s="57"/>
      <c r="E14" s="57"/>
      <c r="F14" s="57"/>
      <c r="G14" s="57"/>
      <c r="H14" s="57"/>
      <c r="I14" s="57"/>
      <c r="J14" s="57"/>
    </row>
    <row r="15" spans="1:10" ht="12.75">
      <c r="A15" t="s">
        <v>94</v>
      </c>
      <c r="B15" s="55" t="s">
        <v>95</v>
      </c>
      <c r="C15" s="55"/>
      <c r="D15" s="55"/>
      <c r="E15" s="55"/>
      <c r="F15" s="55"/>
      <c r="G15" s="55"/>
      <c r="H15" s="55"/>
      <c r="I15" s="55"/>
      <c r="J15" s="55"/>
    </row>
    <row r="16" spans="2:10" ht="25.5" customHeight="1">
      <c r="B16" s="56" t="s">
        <v>96</v>
      </c>
      <c r="C16" s="56"/>
      <c r="D16" s="56"/>
      <c r="E16" s="56"/>
      <c r="F16" s="56"/>
      <c r="G16" s="56"/>
      <c r="H16" s="56"/>
      <c r="I16" s="56"/>
      <c r="J16" s="56"/>
    </row>
    <row r="17" spans="2:10" ht="12.75">
      <c r="B17" s="57"/>
      <c r="C17" s="57"/>
      <c r="D17" s="57"/>
      <c r="E17" s="57"/>
      <c r="F17" s="57"/>
      <c r="G17" s="57"/>
      <c r="H17" s="57"/>
      <c r="I17" s="57"/>
      <c r="J17" s="57"/>
    </row>
    <row r="18" spans="1:10" ht="12.75">
      <c r="A18" t="s">
        <v>97</v>
      </c>
      <c r="B18" s="55" t="s">
        <v>98</v>
      </c>
      <c r="C18" s="55"/>
      <c r="D18" s="55"/>
      <c r="E18" s="55"/>
      <c r="F18" s="55"/>
      <c r="G18" s="55"/>
      <c r="H18" s="55"/>
      <c r="I18" s="55"/>
      <c r="J18" s="55"/>
    </row>
    <row r="19" spans="2:10" ht="36.75" customHeight="1">
      <c r="B19" s="56" t="s">
        <v>99</v>
      </c>
      <c r="C19" s="56"/>
      <c r="D19" s="56"/>
      <c r="E19" s="56"/>
      <c r="F19" s="56"/>
      <c r="G19" s="56"/>
      <c r="H19" s="56"/>
      <c r="I19" s="56"/>
      <c r="J19" s="56"/>
    </row>
    <row r="20" spans="2:10" ht="12.75">
      <c r="B20" s="57"/>
      <c r="C20" s="57"/>
      <c r="D20" s="57"/>
      <c r="E20" s="57"/>
      <c r="F20" s="57"/>
      <c r="G20" s="57"/>
      <c r="H20" s="57"/>
      <c r="I20" s="57"/>
      <c r="J20" s="57"/>
    </row>
    <row r="21" spans="1:10" ht="12.75">
      <c r="A21" t="s">
        <v>100</v>
      </c>
      <c r="B21" s="55" t="s">
        <v>102</v>
      </c>
      <c r="C21" s="55"/>
      <c r="D21" s="55"/>
      <c r="E21" s="55"/>
      <c r="F21" s="55"/>
      <c r="G21" s="55"/>
      <c r="H21" s="55"/>
      <c r="I21" s="55"/>
      <c r="J21" s="55"/>
    </row>
    <row r="22" spans="2:10" ht="24.75" customHeight="1">
      <c r="B22" s="56" t="s">
        <v>103</v>
      </c>
      <c r="C22" s="56"/>
      <c r="D22" s="56"/>
      <c r="E22" s="56"/>
      <c r="F22" s="56"/>
      <c r="G22" s="56"/>
      <c r="H22" s="56"/>
      <c r="I22" s="56"/>
      <c r="J22" s="56"/>
    </row>
    <row r="23" spans="2:10" ht="12.75">
      <c r="B23" s="57"/>
      <c r="C23" s="57"/>
      <c r="D23" s="57"/>
      <c r="E23" s="57"/>
      <c r="F23" s="57"/>
      <c r="G23" s="57"/>
      <c r="H23" s="57"/>
      <c r="I23" s="57"/>
      <c r="J23" s="57"/>
    </row>
    <row r="24" spans="1:10" ht="12.75">
      <c r="A24" t="s">
        <v>104</v>
      </c>
      <c r="B24" s="55" t="s">
        <v>101</v>
      </c>
      <c r="C24" s="55"/>
      <c r="D24" s="55"/>
      <c r="E24" s="55"/>
      <c r="F24" s="55"/>
      <c r="G24" s="55"/>
      <c r="H24" s="55"/>
      <c r="I24" s="55"/>
      <c r="J24" s="55"/>
    </row>
    <row r="25" spans="2:10" ht="24.75" customHeight="1">
      <c r="B25" s="56" t="s">
        <v>105</v>
      </c>
      <c r="C25" s="56"/>
      <c r="D25" s="56"/>
      <c r="E25" s="56"/>
      <c r="F25" s="56"/>
      <c r="G25" s="56"/>
      <c r="H25" s="56"/>
      <c r="I25" s="56"/>
      <c r="J25" s="56"/>
    </row>
    <row r="26" spans="2:10" ht="12.75">
      <c r="B26" s="57"/>
      <c r="C26" s="57"/>
      <c r="D26" s="57"/>
      <c r="E26" s="57"/>
      <c r="F26" s="57"/>
      <c r="G26" s="57"/>
      <c r="H26" s="57"/>
      <c r="I26" s="57"/>
      <c r="J26" s="57"/>
    </row>
    <row r="27" spans="1:10" ht="12.75">
      <c r="A27" t="s">
        <v>106</v>
      </c>
      <c r="B27" s="55" t="s">
        <v>107</v>
      </c>
      <c r="C27" s="55"/>
      <c r="D27" s="55"/>
      <c r="E27" s="55"/>
      <c r="F27" s="55"/>
      <c r="G27" s="55"/>
      <c r="H27" s="55"/>
      <c r="I27" s="55"/>
      <c r="J27" s="55"/>
    </row>
    <row r="28" spans="2:10" ht="24.75" customHeight="1">
      <c r="B28" s="56" t="s">
        <v>108</v>
      </c>
      <c r="C28" s="56"/>
      <c r="D28" s="56"/>
      <c r="E28" s="56"/>
      <c r="F28" s="56"/>
      <c r="G28" s="56"/>
      <c r="H28" s="56"/>
      <c r="I28" s="56"/>
      <c r="J28" s="56"/>
    </row>
    <row r="29" spans="2:10" ht="12.75">
      <c r="B29" s="57"/>
      <c r="C29" s="57"/>
      <c r="D29" s="57"/>
      <c r="E29" s="57"/>
      <c r="F29" s="57"/>
      <c r="G29" s="57"/>
      <c r="H29" s="57"/>
      <c r="I29" s="57"/>
      <c r="J29" s="57"/>
    </row>
    <row r="30" spans="1:10" ht="12.75">
      <c r="A30" t="s">
        <v>109</v>
      </c>
      <c r="B30" s="55" t="s">
        <v>110</v>
      </c>
      <c r="C30" s="55"/>
      <c r="D30" s="55"/>
      <c r="E30" s="55"/>
      <c r="F30" s="55"/>
      <c r="G30" s="55"/>
      <c r="H30" s="55"/>
      <c r="I30" s="55"/>
      <c r="J30" s="55"/>
    </row>
    <row r="31" spans="2:10" ht="24.75" customHeight="1">
      <c r="B31" s="56" t="s">
        <v>111</v>
      </c>
      <c r="C31" s="56"/>
      <c r="D31" s="56"/>
      <c r="E31" s="56"/>
      <c r="F31" s="56"/>
      <c r="G31" s="56"/>
      <c r="H31" s="56"/>
      <c r="I31" s="56"/>
      <c r="J31" s="56"/>
    </row>
    <row r="32" spans="2:10" ht="12.75">
      <c r="B32" s="57"/>
      <c r="C32" s="57"/>
      <c r="D32" s="57"/>
      <c r="E32" s="57"/>
      <c r="F32" s="57"/>
      <c r="G32" s="57"/>
      <c r="H32" s="57"/>
      <c r="I32" s="57"/>
      <c r="J32" s="57"/>
    </row>
    <row r="33" spans="1:10" ht="12.75">
      <c r="A33" t="s">
        <v>112</v>
      </c>
      <c r="B33" s="55" t="s">
        <v>113</v>
      </c>
      <c r="C33" s="55"/>
      <c r="D33" s="55"/>
      <c r="E33" s="55"/>
      <c r="F33" s="55"/>
      <c r="G33" s="55"/>
      <c r="H33" s="55"/>
      <c r="I33" s="55"/>
      <c r="J33" s="55"/>
    </row>
    <row r="34" spans="7:9" ht="12.75">
      <c r="G34" s="5" t="s">
        <v>116</v>
      </c>
      <c r="I34" s="5" t="s">
        <v>114</v>
      </c>
    </row>
    <row r="35" spans="5:9" ht="12.75">
      <c r="E35" s="5" t="s">
        <v>118</v>
      </c>
      <c r="G35" s="5" t="s">
        <v>117</v>
      </c>
      <c r="I35" s="5" t="s">
        <v>115</v>
      </c>
    </row>
    <row r="36" spans="5:9" ht="12.75">
      <c r="E36" s="5" t="s">
        <v>14</v>
      </c>
      <c r="G36" s="5" t="s">
        <v>14</v>
      </c>
      <c r="I36" s="5" t="s">
        <v>14</v>
      </c>
    </row>
    <row r="37" spans="2:9" ht="12.75">
      <c r="B37" s="57" t="s">
        <v>119</v>
      </c>
      <c r="C37" s="57"/>
      <c r="D37" s="57"/>
      <c r="E37" s="3">
        <v>11500</v>
      </c>
      <c r="G37" s="3">
        <v>-2174</v>
      </c>
      <c r="I37" s="3">
        <v>322</v>
      </c>
    </row>
    <row r="38" spans="2:9" ht="12.75">
      <c r="B38" s="57" t="s">
        <v>120</v>
      </c>
      <c r="C38" s="57"/>
      <c r="D38" s="57"/>
      <c r="E38" s="3">
        <v>9836</v>
      </c>
      <c r="G38" s="3">
        <v>-880</v>
      </c>
      <c r="I38" s="3">
        <v>15379</v>
      </c>
    </row>
    <row r="39" spans="2:9" ht="12.75">
      <c r="B39" s="57" t="s">
        <v>245</v>
      </c>
      <c r="C39" s="57"/>
      <c r="D39" s="57"/>
      <c r="E39" s="15">
        <v>130</v>
      </c>
      <c r="G39" s="15">
        <v>-1224</v>
      </c>
      <c r="I39" s="15">
        <v>11055</v>
      </c>
    </row>
    <row r="40" spans="5:7" ht="12.75">
      <c r="E40" s="3"/>
      <c r="G40" s="3"/>
    </row>
    <row r="41" spans="5:9" ht="13.5" thickBot="1">
      <c r="E41" s="22">
        <f>SUM(E37:E39)</f>
        <v>21466</v>
      </c>
      <c r="G41" s="22">
        <f>SUM(G37:G39)</f>
        <v>-4278</v>
      </c>
      <c r="I41" s="22">
        <f>SUM(I37:I39)</f>
        <v>26756</v>
      </c>
    </row>
    <row r="42" ht="13.5" thickTop="1">
      <c r="G42" t="s">
        <v>20</v>
      </c>
    </row>
    <row r="43" ht="12.75">
      <c r="B43" t="s">
        <v>121</v>
      </c>
    </row>
    <row r="44" ht="12.75">
      <c r="B44" t="s">
        <v>122</v>
      </c>
    </row>
    <row r="45" spans="7:9" ht="12.75">
      <c r="G45" t="s">
        <v>20</v>
      </c>
      <c r="I45" t="s">
        <v>20</v>
      </c>
    </row>
    <row r="46" ht="12.75">
      <c r="I46" t="s">
        <v>20</v>
      </c>
    </row>
    <row r="47" spans="1:10" ht="12.75">
      <c r="A47" t="s">
        <v>123</v>
      </c>
      <c r="B47" s="55" t="s">
        <v>124</v>
      </c>
      <c r="C47" s="55"/>
      <c r="D47" s="55"/>
      <c r="E47" s="55"/>
      <c r="F47" s="55"/>
      <c r="G47" s="55"/>
      <c r="H47" s="55"/>
      <c r="I47" s="55"/>
      <c r="J47" s="55"/>
    </row>
    <row r="48" spans="2:10" ht="36.75" customHeight="1">
      <c r="B48" s="56" t="s">
        <v>125</v>
      </c>
      <c r="C48" s="56"/>
      <c r="D48" s="56"/>
      <c r="E48" s="56"/>
      <c r="F48" s="56"/>
      <c r="G48" s="56"/>
      <c r="H48" s="56"/>
      <c r="I48" s="56"/>
      <c r="J48" s="56"/>
    </row>
    <row r="50" spans="1:10" ht="12.75">
      <c r="A50" t="s">
        <v>126</v>
      </c>
      <c r="B50" s="55" t="s">
        <v>127</v>
      </c>
      <c r="C50" s="55"/>
      <c r="D50" s="55"/>
      <c r="E50" s="55"/>
      <c r="F50" s="55"/>
      <c r="G50" s="55"/>
      <c r="H50" s="55"/>
      <c r="I50" s="55"/>
      <c r="J50" s="55"/>
    </row>
    <row r="51" spans="2:10" ht="24.75" customHeight="1">
      <c r="B51" s="56" t="s">
        <v>130</v>
      </c>
      <c r="C51" s="56"/>
      <c r="D51" s="56"/>
      <c r="E51" s="56"/>
      <c r="F51" s="56"/>
      <c r="G51" s="56"/>
      <c r="H51" s="56"/>
      <c r="I51" s="56"/>
      <c r="J51" s="56"/>
    </row>
    <row r="53" spans="1:10" ht="12.75">
      <c r="A53" t="s">
        <v>128</v>
      </c>
      <c r="B53" s="55" t="s">
        <v>129</v>
      </c>
      <c r="C53" s="55"/>
      <c r="D53" s="55"/>
      <c r="E53" s="55"/>
      <c r="F53" s="55"/>
      <c r="G53" s="55"/>
      <c r="H53" s="55"/>
      <c r="I53" s="55"/>
      <c r="J53" s="55"/>
    </row>
    <row r="54" spans="2:10" ht="19.5" customHeight="1">
      <c r="B54" s="56" t="s">
        <v>244</v>
      </c>
      <c r="C54" s="56"/>
      <c r="D54" s="56"/>
      <c r="E54" s="56"/>
      <c r="F54" s="56"/>
      <c r="G54" s="56"/>
      <c r="H54" s="56"/>
      <c r="I54" s="56"/>
      <c r="J54" s="56"/>
    </row>
    <row r="56" spans="1:10" ht="12.75">
      <c r="A56" t="s">
        <v>131</v>
      </c>
      <c r="B56" s="55" t="s">
        <v>132</v>
      </c>
      <c r="C56" s="55"/>
      <c r="D56" s="55"/>
      <c r="E56" s="55"/>
      <c r="F56" s="55"/>
      <c r="G56" s="55"/>
      <c r="H56" s="55"/>
      <c r="I56" s="55"/>
      <c r="J56" s="55"/>
    </row>
    <row r="57" spans="2:10" ht="24.75" customHeight="1">
      <c r="B57" s="56" t="s">
        <v>133</v>
      </c>
      <c r="C57" s="56"/>
      <c r="D57" s="56"/>
      <c r="E57" s="56"/>
      <c r="F57" s="56"/>
      <c r="G57" s="56"/>
      <c r="H57" s="56"/>
      <c r="I57" s="56"/>
      <c r="J57" s="56"/>
    </row>
    <row r="59" ht="12.75">
      <c r="A59" s="6" t="s">
        <v>248</v>
      </c>
    </row>
    <row r="61" spans="1:10" ht="12.75">
      <c r="A61" t="s">
        <v>134</v>
      </c>
      <c r="B61" s="55" t="s">
        <v>135</v>
      </c>
      <c r="C61" s="55"/>
      <c r="D61" s="55"/>
      <c r="E61" s="55"/>
      <c r="F61" s="55"/>
      <c r="G61" s="55"/>
      <c r="H61" s="55"/>
      <c r="I61" s="55"/>
      <c r="J61" s="55"/>
    </row>
    <row r="62" spans="2:10" ht="51.75" customHeight="1">
      <c r="B62" s="56" t="s">
        <v>252</v>
      </c>
      <c r="C62" s="56"/>
      <c r="D62" s="56"/>
      <c r="E62" s="56"/>
      <c r="F62" s="56"/>
      <c r="G62" s="56"/>
      <c r="H62" s="56"/>
      <c r="I62" s="56"/>
      <c r="J62" s="56"/>
    </row>
    <row r="64" spans="1:10" ht="12.75">
      <c r="A64" t="s">
        <v>136</v>
      </c>
      <c r="B64" s="58" t="s">
        <v>193</v>
      </c>
      <c r="C64" s="58"/>
      <c r="D64" s="58"/>
      <c r="E64" s="58"/>
      <c r="F64" s="58"/>
      <c r="G64" s="58"/>
      <c r="H64" s="58"/>
      <c r="I64" s="58"/>
      <c r="J64" s="58"/>
    </row>
    <row r="65" spans="2:10" ht="69.75" customHeight="1">
      <c r="B65" s="56" t="s">
        <v>250</v>
      </c>
      <c r="C65" s="56"/>
      <c r="D65" s="56"/>
      <c r="E65" s="56"/>
      <c r="F65" s="56"/>
      <c r="G65" s="56"/>
      <c r="H65" s="56"/>
      <c r="I65" s="56"/>
      <c r="J65" s="56"/>
    </row>
    <row r="66" spans="2:10" ht="12.75">
      <c r="B66" s="57"/>
      <c r="C66" s="57"/>
      <c r="D66" s="57"/>
      <c r="E66" s="57"/>
      <c r="F66" s="57"/>
      <c r="G66" s="57"/>
      <c r="H66" s="57"/>
      <c r="I66" s="57"/>
      <c r="J66" s="57"/>
    </row>
    <row r="67" spans="1:10" ht="12.75">
      <c r="A67" t="s">
        <v>137</v>
      </c>
      <c r="B67" s="58" t="s">
        <v>138</v>
      </c>
      <c r="C67" s="58"/>
      <c r="D67" s="58"/>
      <c r="E67" s="58"/>
      <c r="F67" s="58"/>
      <c r="G67" s="58"/>
      <c r="H67" s="58"/>
      <c r="I67" s="58"/>
      <c r="J67" s="58"/>
    </row>
    <row r="68" spans="2:10" ht="39.75" customHeight="1">
      <c r="B68" s="56" t="s">
        <v>251</v>
      </c>
      <c r="C68" s="56"/>
      <c r="D68" s="56"/>
      <c r="E68" s="56"/>
      <c r="F68" s="56"/>
      <c r="G68" s="56"/>
      <c r="H68" s="56"/>
      <c r="I68" s="56"/>
      <c r="J68" s="56"/>
    </row>
    <row r="69" spans="2:10" ht="12.75">
      <c r="B69" s="57"/>
      <c r="C69" s="57"/>
      <c r="D69" s="57"/>
      <c r="E69" s="57"/>
      <c r="F69" s="57"/>
      <c r="G69" s="57"/>
      <c r="H69" s="57"/>
      <c r="I69" s="57"/>
      <c r="J69" s="57"/>
    </row>
    <row r="70" spans="1:10" ht="12.75">
      <c r="A70" t="s">
        <v>139</v>
      </c>
      <c r="B70" s="55" t="s">
        <v>140</v>
      </c>
      <c r="C70" s="55"/>
      <c r="D70" s="55"/>
      <c r="E70" s="55"/>
      <c r="F70" s="55"/>
      <c r="G70" s="55"/>
      <c r="H70" s="55"/>
      <c r="I70" s="55"/>
      <c r="J70" s="55"/>
    </row>
    <row r="71" spans="2:10" ht="24.75" customHeight="1">
      <c r="B71" s="56" t="s">
        <v>141</v>
      </c>
      <c r="C71" s="56"/>
      <c r="D71" s="56"/>
      <c r="E71" s="56"/>
      <c r="F71" s="56"/>
      <c r="G71" s="56"/>
      <c r="H71" s="56"/>
      <c r="I71" s="56"/>
      <c r="J71" s="56"/>
    </row>
    <row r="72" spans="2:10" ht="12.75">
      <c r="B72" s="57"/>
      <c r="C72" s="57"/>
      <c r="D72" s="57"/>
      <c r="E72" s="57"/>
      <c r="F72" s="57"/>
      <c r="G72" s="57"/>
      <c r="H72" s="57"/>
      <c r="I72" s="57"/>
      <c r="J72" s="57"/>
    </row>
    <row r="73" spans="1:10" ht="12.75">
      <c r="A73" t="s">
        <v>142</v>
      </c>
      <c r="B73" s="55" t="s">
        <v>40</v>
      </c>
      <c r="C73" s="55"/>
      <c r="D73" s="55"/>
      <c r="E73" s="55"/>
      <c r="F73" s="55"/>
      <c r="G73" s="55"/>
      <c r="H73" s="55"/>
      <c r="I73" s="55"/>
      <c r="J73" s="55"/>
    </row>
    <row r="74" spans="2:10" ht="13.5" customHeight="1">
      <c r="B74" s="56" t="s">
        <v>247</v>
      </c>
      <c r="C74" s="56"/>
      <c r="D74" s="56"/>
      <c r="E74" s="56"/>
      <c r="F74" s="56"/>
      <c r="G74" s="56"/>
      <c r="H74" s="56"/>
      <c r="I74" s="56"/>
      <c r="J74" s="56"/>
    </row>
    <row r="75" spans="2:10" ht="12.75">
      <c r="B75" s="57"/>
      <c r="C75" s="57"/>
      <c r="D75" s="57"/>
      <c r="E75" s="57"/>
      <c r="F75" s="57"/>
      <c r="G75" s="57"/>
      <c r="H75" s="57"/>
      <c r="I75" s="57"/>
      <c r="J75" s="57"/>
    </row>
    <row r="76" spans="1:10" ht="12.75">
      <c r="A76" t="s">
        <v>143</v>
      </c>
      <c r="B76" s="55" t="s">
        <v>144</v>
      </c>
      <c r="C76" s="55"/>
      <c r="D76" s="55"/>
      <c r="E76" s="55"/>
      <c r="F76" s="55"/>
      <c r="G76" s="55"/>
      <c r="H76" s="55"/>
      <c r="I76" s="55"/>
      <c r="J76" s="55"/>
    </row>
    <row r="77" spans="2:10" ht="13.5" customHeight="1">
      <c r="B77" s="56" t="s">
        <v>246</v>
      </c>
      <c r="C77" s="56"/>
      <c r="D77" s="56"/>
      <c r="E77" s="56"/>
      <c r="F77" s="56"/>
      <c r="G77" s="56"/>
      <c r="H77" s="56"/>
      <c r="I77" s="56"/>
      <c r="J77" s="56"/>
    </row>
    <row r="79" spans="1:10" ht="12.75">
      <c r="A79" t="s">
        <v>145</v>
      </c>
      <c r="B79" s="55" t="s">
        <v>146</v>
      </c>
      <c r="C79" s="55"/>
      <c r="D79" s="55"/>
      <c r="E79" s="55"/>
      <c r="F79" s="55"/>
      <c r="G79" s="55"/>
      <c r="H79" s="55"/>
      <c r="I79" s="55"/>
      <c r="J79" s="55"/>
    </row>
    <row r="80" spans="2:10" ht="24.75" customHeight="1">
      <c r="B80" s="56" t="s">
        <v>147</v>
      </c>
      <c r="C80" s="56"/>
      <c r="D80" s="56"/>
      <c r="E80" s="56"/>
      <c r="F80" s="56"/>
      <c r="G80" s="56"/>
      <c r="H80" s="56"/>
      <c r="I80" s="56"/>
      <c r="J80" s="56"/>
    </row>
    <row r="82" spans="1:10" ht="12.75">
      <c r="A82" t="s">
        <v>148</v>
      </c>
      <c r="B82" s="55" t="s">
        <v>149</v>
      </c>
      <c r="C82" s="55"/>
      <c r="D82" s="55"/>
      <c r="E82" s="55"/>
      <c r="F82" s="55"/>
      <c r="G82" s="55"/>
      <c r="H82" s="55"/>
      <c r="I82" s="55"/>
      <c r="J82" s="55"/>
    </row>
    <row r="83" spans="2:10" ht="24.75" customHeight="1">
      <c r="B83" s="59" t="s">
        <v>150</v>
      </c>
      <c r="C83" s="59"/>
      <c r="D83" s="59"/>
      <c r="E83" s="59"/>
      <c r="F83" s="59"/>
      <c r="G83" s="59"/>
      <c r="H83" s="59"/>
      <c r="I83" s="59"/>
      <c r="J83" s="59"/>
    </row>
    <row r="85" spans="1:10" ht="12.75">
      <c r="A85" t="s">
        <v>151</v>
      </c>
      <c r="B85" s="55" t="s">
        <v>152</v>
      </c>
      <c r="C85" s="55"/>
      <c r="D85" s="55"/>
      <c r="E85" s="55"/>
      <c r="F85" s="55"/>
      <c r="G85" s="55"/>
      <c r="H85" s="55"/>
      <c r="I85" s="55"/>
      <c r="J85" s="55"/>
    </row>
    <row r="86" spans="2:10" ht="12.75">
      <c r="B86" s="59" t="s">
        <v>240</v>
      </c>
      <c r="C86" s="59"/>
      <c r="D86" s="59"/>
      <c r="E86" s="59"/>
      <c r="F86" s="59"/>
      <c r="G86" s="59"/>
      <c r="H86" s="59"/>
      <c r="I86" s="59"/>
      <c r="J86" s="59"/>
    </row>
    <row r="88" spans="5:9" ht="12.75">
      <c r="E88" s="5" t="s">
        <v>156</v>
      </c>
      <c r="F88" s="5"/>
      <c r="G88" s="5" t="s">
        <v>157</v>
      </c>
      <c r="H88" s="5"/>
      <c r="I88" s="5" t="s">
        <v>85</v>
      </c>
    </row>
    <row r="89" spans="5:9" ht="12.75">
      <c r="E89" s="5" t="s">
        <v>14</v>
      </c>
      <c r="F89" s="5"/>
      <c r="G89" s="5" t="s">
        <v>14</v>
      </c>
      <c r="H89" s="5"/>
      <c r="I89" s="5" t="s">
        <v>14</v>
      </c>
    </row>
    <row r="90" spans="2:9" ht="12.75">
      <c r="B90" t="s">
        <v>153</v>
      </c>
      <c r="E90" t="s">
        <v>20</v>
      </c>
      <c r="F90" s="3"/>
      <c r="G90" s="3"/>
      <c r="H90" s="3"/>
      <c r="I90" s="3"/>
    </row>
    <row r="91" spans="2:9" ht="12.75">
      <c r="B91" t="s">
        <v>154</v>
      </c>
      <c r="E91" s="3">
        <v>18518</v>
      </c>
      <c r="F91" s="3"/>
      <c r="G91" s="23">
        <v>627</v>
      </c>
      <c r="H91" s="3"/>
      <c r="I91" s="3">
        <f>SUM(E91:G91)</f>
        <v>19145</v>
      </c>
    </row>
    <row r="92" spans="2:9" ht="12.75">
      <c r="B92" t="s">
        <v>155</v>
      </c>
      <c r="E92" s="3">
        <v>5334</v>
      </c>
      <c r="F92" s="3"/>
      <c r="G92" s="23" t="s">
        <v>159</v>
      </c>
      <c r="H92" s="3"/>
      <c r="I92" s="3">
        <f>SUM(E92:G92)</f>
        <v>5334</v>
      </c>
    </row>
    <row r="93" spans="2:9" ht="12.75">
      <c r="B93" t="s">
        <v>242</v>
      </c>
      <c r="E93" s="3">
        <v>144</v>
      </c>
      <c r="F93" s="3"/>
      <c r="G93" s="23" t="s">
        <v>159</v>
      </c>
      <c r="H93" s="3"/>
      <c r="I93" s="3">
        <f>SUM(E93:G93)</f>
        <v>144</v>
      </c>
    </row>
    <row r="94" spans="2:9" ht="12.75">
      <c r="B94" t="s">
        <v>241</v>
      </c>
      <c r="E94" s="3">
        <v>17858</v>
      </c>
      <c r="F94" s="3"/>
      <c r="G94" s="23" t="s">
        <v>159</v>
      </c>
      <c r="H94" s="3"/>
      <c r="I94" s="3">
        <f>SUM(E94:G94)</f>
        <v>17858</v>
      </c>
    </row>
    <row r="95" spans="2:9" ht="12.75">
      <c r="B95" t="s">
        <v>243</v>
      </c>
      <c r="E95" s="29">
        <v>501</v>
      </c>
      <c r="F95" s="3"/>
      <c r="G95" s="46" t="s">
        <v>159</v>
      </c>
      <c r="H95" s="3"/>
      <c r="I95" s="15">
        <f>SUM(E95:G95)</f>
        <v>501</v>
      </c>
    </row>
    <row r="97" spans="5:9" ht="13.5" thickBot="1">
      <c r="E97" s="17">
        <f>SUM(E91:E96)</f>
        <v>42355</v>
      </c>
      <c r="G97" s="17">
        <f>SUM(G91:G96)</f>
        <v>627</v>
      </c>
      <c r="I97" s="17">
        <f>SUM(I91:I96)</f>
        <v>42982</v>
      </c>
    </row>
    <row r="98" ht="13.5" thickTop="1"/>
    <row r="99" ht="12.75">
      <c r="B99" t="s">
        <v>161</v>
      </c>
    </row>
    <row r="100" spans="2:9" ht="13.5" thickBot="1">
      <c r="B100" t="s">
        <v>158</v>
      </c>
      <c r="E100" s="38">
        <v>95</v>
      </c>
      <c r="G100" s="30" t="s">
        <v>160</v>
      </c>
      <c r="I100" s="38">
        <v>95</v>
      </c>
    </row>
    <row r="101" ht="13.5" thickTop="1"/>
    <row r="102" spans="2:10" ht="12.75">
      <c r="B102" s="57" t="s">
        <v>162</v>
      </c>
      <c r="C102" s="57"/>
      <c r="D102" s="57"/>
      <c r="E102" s="57"/>
      <c r="F102" s="57"/>
      <c r="G102" s="57"/>
      <c r="H102" s="57"/>
      <c r="I102" s="57"/>
      <c r="J102" s="57"/>
    </row>
    <row r="104" spans="1:10" ht="12.75">
      <c r="A104" t="s">
        <v>163</v>
      </c>
      <c r="B104" s="55" t="s">
        <v>164</v>
      </c>
      <c r="C104" s="55"/>
      <c r="D104" s="55"/>
      <c r="E104" s="55"/>
      <c r="F104" s="55"/>
      <c r="G104" s="55"/>
      <c r="H104" s="55"/>
      <c r="I104" s="55"/>
      <c r="J104" s="55"/>
    </row>
    <row r="105" spans="2:10" ht="12.75">
      <c r="B105" s="57" t="s">
        <v>165</v>
      </c>
      <c r="C105" s="57"/>
      <c r="D105" s="57"/>
      <c r="E105" s="57"/>
      <c r="F105" s="57"/>
      <c r="G105" s="57"/>
      <c r="H105" s="57"/>
      <c r="I105" s="57"/>
      <c r="J105" s="57"/>
    </row>
    <row r="107" spans="1:10" ht="12.75">
      <c r="A107" t="s">
        <v>166</v>
      </c>
      <c r="B107" s="55" t="s">
        <v>167</v>
      </c>
      <c r="C107" s="55"/>
      <c r="D107" s="55"/>
      <c r="E107" s="55"/>
      <c r="F107" s="55"/>
      <c r="G107" s="55"/>
      <c r="H107" s="55"/>
      <c r="I107" s="55"/>
      <c r="J107" s="55"/>
    </row>
    <row r="108" spans="2:10" ht="24.75" customHeight="1">
      <c r="B108" s="56" t="s">
        <v>185</v>
      </c>
      <c r="C108" s="56"/>
      <c r="D108" s="56"/>
      <c r="E108" s="56"/>
      <c r="F108" s="56"/>
      <c r="G108" s="56"/>
      <c r="H108" s="56"/>
      <c r="I108" s="56"/>
      <c r="J108" s="56"/>
    </row>
    <row r="110" spans="1:10" ht="12.75">
      <c r="A110" t="s">
        <v>168</v>
      </c>
      <c r="B110" s="55" t="s">
        <v>169</v>
      </c>
      <c r="C110" s="55"/>
      <c r="D110" s="55"/>
      <c r="E110" s="55"/>
      <c r="F110" s="55"/>
      <c r="G110" s="55"/>
      <c r="H110" s="55"/>
      <c r="I110" s="55"/>
      <c r="J110" s="55"/>
    </row>
    <row r="111" spans="2:10" ht="24.75" customHeight="1">
      <c r="B111" s="56" t="s">
        <v>170</v>
      </c>
      <c r="C111" s="56"/>
      <c r="D111" s="56"/>
      <c r="E111" s="56"/>
      <c r="F111" s="56"/>
      <c r="G111" s="56"/>
      <c r="H111" s="56"/>
      <c r="I111" s="56"/>
      <c r="J111" s="56"/>
    </row>
    <row r="113" spans="1:10" ht="12.75">
      <c r="A113" t="s">
        <v>171</v>
      </c>
      <c r="B113" s="55" t="s">
        <v>172</v>
      </c>
      <c r="C113" s="55"/>
      <c r="D113" s="55"/>
      <c r="E113" s="55"/>
      <c r="F113" s="55"/>
      <c r="G113" s="55"/>
      <c r="H113" s="55"/>
      <c r="I113" s="55"/>
      <c r="J113" s="55"/>
    </row>
    <row r="114" spans="2:10" ht="24.75" customHeight="1">
      <c r="B114" s="56" t="s">
        <v>173</v>
      </c>
      <c r="C114" s="56"/>
      <c r="D114" s="56"/>
      <c r="E114" s="56"/>
      <c r="F114" s="56"/>
      <c r="G114" s="56"/>
      <c r="H114" s="56"/>
      <c r="I114" s="56"/>
      <c r="J114" s="56"/>
    </row>
    <row r="115" spans="7:9" ht="12.75">
      <c r="G115" t="s">
        <v>20</v>
      </c>
      <c r="I115" t="s">
        <v>20</v>
      </c>
    </row>
    <row r="116" spans="7:9" ht="12.75">
      <c r="G116" s="7" t="s">
        <v>174</v>
      </c>
      <c r="I116" s="7" t="s">
        <v>175</v>
      </c>
    </row>
    <row r="117" spans="7:9" ht="12.75">
      <c r="G117" s="7" t="s">
        <v>75</v>
      </c>
      <c r="I117" s="7" t="s">
        <v>75</v>
      </c>
    </row>
    <row r="118" spans="2:9" ht="12.75">
      <c r="B118" t="s">
        <v>178</v>
      </c>
      <c r="G118" s="3">
        <v>-1592</v>
      </c>
      <c r="H118" s="3"/>
      <c r="I118" s="3">
        <v>-4278</v>
      </c>
    </row>
    <row r="120" spans="2:9" ht="12.75">
      <c r="B120" t="s">
        <v>176</v>
      </c>
      <c r="G120" s="3">
        <v>51000</v>
      </c>
      <c r="I120" s="3">
        <v>51000</v>
      </c>
    </row>
    <row r="122" spans="2:9" ht="12.75">
      <c r="B122" t="s">
        <v>177</v>
      </c>
      <c r="G122" s="34">
        <v>-3.12</v>
      </c>
      <c r="H122" s="2"/>
      <c r="I122" s="2">
        <v>-8.38</v>
      </c>
    </row>
    <row r="124" spans="2:7" ht="12.75">
      <c r="B124" t="s">
        <v>179</v>
      </c>
      <c r="G124" t="s">
        <v>20</v>
      </c>
    </row>
    <row r="127" ht="12.75">
      <c r="B127" t="s">
        <v>180</v>
      </c>
    </row>
    <row r="130" ht="12.75">
      <c r="B130" t="s">
        <v>181</v>
      </c>
    </row>
    <row r="131" ht="12.75">
      <c r="B131" t="s">
        <v>182</v>
      </c>
    </row>
    <row r="133" ht="12.75">
      <c r="B133" s="45">
        <v>38776</v>
      </c>
    </row>
    <row r="134" ht="12.75">
      <c r="B134" t="s">
        <v>183</v>
      </c>
    </row>
  </sheetData>
  <mergeCells count="68">
    <mergeCell ref="B104:J104"/>
    <mergeCell ref="B105:J105"/>
    <mergeCell ref="B114:J114"/>
    <mergeCell ref="B108:J108"/>
    <mergeCell ref="B110:J110"/>
    <mergeCell ref="B111:J111"/>
    <mergeCell ref="B113:J113"/>
    <mergeCell ref="B107:J107"/>
    <mergeCell ref="B83:J83"/>
    <mergeCell ref="B85:J85"/>
    <mergeCell ref="B86:J86"/>
    <mergeCell ref="B102:J102"/>
    <mergeCell ref="B72:J72"/>
    <mergeCell ref="B73:J73"/>
    <mergeCell ref="B74:J74"/>
    <mergeCell ref="B82:J82"/>
    <mergeCell ref="B80:J80"/>
    <mergeCell ref="B75:J75"/>
    <mergeCell ref="B76:J76"/>
    <mergeCell ref="B77:J77"/>
    <mergeCell ref="B79:J79"/>
    <mergeCell ref="B71:J71"/>
    <mergeCell ref="B62:J62"/>
    <mergeCell ref="B64:J64"/>
    <mergeCell ref="B66:J66"/>
    <mergeCell ref="B65:J65"/>
    <mergeCell ref="B67:J67"/>
    <mergeCell ref="B68:J68"/>
    <mergeCell ref="B69:J69"/>
    <mergeCell ref="B70:J70"/>
    <mergeCell ref="B53:J53"/>
    <mergeCell ref="B54:J54"/>
    <mergeCell ref="B57:J57"/>
    <mergeCell ref="B61:J61"/>
    <mergeCell ref="B32:J32"/>
    <mergeCell ref="B33:J33"/>
    <mergeCell ref="B37:D37"/>
    <mergeCell ref="B56:J56"/>
    <mergeCell ref="B38:D38"/>
    <mergeCell ref="B39:D39"/>
    <mergeCell ref="B47:J47"/>
    <mergeCell ref="B48:J48"/>
    <mergeCell ref="B50:J50"/>
    <mergeCell ref="B51:J51"/>
    <mergeCell ref="B28:J28"/>
    <mergeCell ref="B29:J29"/>
    <mergeCell ref="B30:J30"/>
    <mergeCell ref="B31:J31"/>
    <mergeCell ref="B24:J24"/>
    <mergeCell ref="B25:J25"/>
    <mergeCell ref="B26:J26"/>
    <mergeCell ref="B27:J27"/>
    <mergeCell ref="B20:J20"/>
    <mergeCell ref="B21:J21"/>
    <mergeCell ref="B22:J22"/>
    <mergeCell ref="B23:J23"/>
    <mergeCell ref="B16:J16"/>
    <mergeCell ref="B17:J17"/>
    <mergeCell ref="B18:J18"/>
    <mergeCell ref="B19:J19"/>
    <mergeCell ref="B12:J12"/>
    <mergeCell ref="B13:J13"/>
    <mergeCell ref="B14:J14"/>
    <mergeCell ref="B15:J15"/>
    <mergeCell ref="B8:J8"/>
    <mergeCell ref="B9:J9"/>
    <mergeCell ref="B10:J10"/>
    <mergeCell ref="B11:J11"/>
  </mergeCells>
  <printOptions/>
  <pageMargins left="0.75" right="0.25" top="0.75" bottom="0.75" header="0.5" footer="0.5"/>
  <pageSetup horizontalDpi="360" verticalDpi="36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Ec</cp:lastModifiedBy>
  <cp:lastPrinted>2006-02-27T11:50:10Z</cp:lastPrinted>
  <dcterms:created xsi:type="dcterms:W3CDTF">2005-08-12T06:00:25Z</dcterms:created>
  <dcterms:modified xsi:type="dcterms:W3CDTF">2006-02-28T09:47:34Z</dcterms:modified>
  <cp:category/>
  <cp:version/>
  <cp:contentType/>
  <cp:contentStatus/>
</cp:coreProperties>
</file>